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701 - Stavební část" sheetId="2" r:id="rId2"/>
    <sheet name="SO 701_01 - Rozvody ZTI, ..." sheetId="3" r:id="rId3"/>
    <sheet name="SO 701_02 - Silnoproudé r..." sheetId="4" r:id="rId4"/>
    <sheet name="SO 701_03 - Vytápění" sheetId="5" r:id="rId5"/>
    <sheet name="SO 999 - Vícerozpočtové n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701 - Stavební část'!$C$133:$K$505</definedName>
    <definedName name="_xlnm.Print_Area" localSheetId="1">'SO 701 - Stavební část'!$C$4:$J$76,'SO 701 - Stavební část'!$C$82:$J$115,'SO 701 - Stavební část'!$C$121:$K$505</definedName>
    <definedName name="_xlnm.Print_Titles" localSheetId="1">'SO 701 - Stavební část'!$133:$133</definedName>
    <definedName name="_xlnm._FilterDatabase" localSheetId="2" hidden="1">'SO 701_01 - Rozvody ZTI, ...'!$C$118:$K$155</definedName>
    <definedName name="_xlnm.Print_Area" localSheetId="2">'SO 701_01 - Rozvody ZTI, ...'!$C$4:$J$76,'SO 701_01 - Rozvody ZTI, ...'!$C$82:$J$100,'SO 701_01 - Rozvody ZTI, ...'!$C$106:$K$155</definedName>
    <definedName name="_xlnm.Print_Titles" localSheetId="2">'SO 701_01 - Rozvody ZTI, ...'!$118:$118</definedName>
    <definedName name="_xlnm._FilterDatabase" localSheetId="3" hidden="1">'SO 701_02 - Silnoproudé r...'!$C$121:$K$209</definedName>
    <definedName name="_xlnm.Print_Area" localSheetId="3">'SO 701_02 - Silnoproudé r...'!$C$4:$J$76,'SO 701_02 - Silnoproudé r...'!$C$82:$J$103,'SO 701_02 - Silnoproudé r...'!$C$109:$K$209</definedName>
    <definedName name="_xlnm.Print_Titles" localSheetId="3">'SO 701_02 - Silnoproudé r...'!$121:$121</definedName>
    <definedName name="_xlnm._FilterDatabase" localSheetId="4" hidden="1">'SO 701_03 - Vytápění'!$C$116:$K$129</definedName>
    <definedName name="_xlnm.Print_Area" localSheetId="4">'SO 701_03 - Vytápění'!$C$4:$J$76,'SO 701_03 - Vytápění'!$C$82:$J$98,'SO 701_03 - Vytápění'!$C$104:$K$129</definedName>
    <definedName name="_xlnm.Print_Titles" localSheetId="4">'SO 701_03 - Vytápění'!$116:$116</definedName>
    <definedName name="_xlnm._FilterDatabase" localSheetId="5" hidden="1">'SO 999 - Vícerozpočtové n...'!$C$119:$K$129</definedName>
    <definedName name="_xlnm.Print_Area" localSheetId="5">'SO 999 - Vícerozpočtové n...'!$C$4:$J$76,'SO 999 - Vícerozpočtové n...'!$C$82:$J$101,'SO 999 - Vícerozpočtové n...'!$C$107:$K$129</definedName>
    <definedName name="_xlnm.Print_Titles" localSheetId="5">'SO 999 - Vícerozpočtové n...'!$119:$119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9"/>
  <c r="BH129"/>
  <c r="BG129"/>
  <c r="BE129"/>
  <c r="T129"/>
  <c r="T128"/>
  <c r="R129"/>
  <c r="R128"/>
  <c r="P129"/>
  <c r="P128"/>
  <c r="BI127"/>
  <c r="BH127"/>
  <c r="BG127"/>
  <c r="BE127"/>
  <c r="T127"/>
  <c r="T126"/>
  <c r="R127"/>
  <c r="R126"/>
  <c r="P127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5" r="J37"/>
  <c r="J36"/>
  <c i="1" r="AY98"/>
  <c i="5" r="J35"/>
  <c i="1" r="AX98"/>
  <c i="5"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2" r="J37"/>
  <c r="J36"/>
  <c i="1" r="AY95"/>
  <c i="2" r="J35"/>
  <c i="1" r="AX95"/>
  <c i="2" r="BI498"/>
  <c r="BH498"/>
  <c r="BG498"/>
  <c r="BE498"/>
  <c r="T498"/>
  <c r="R498"/>
  <c r="P498"/>
  <c r="BI493"/>
  <c r="BH493"/>
  <c r="BG493"/>
  <c r="BE493"/>
  <c r="T493"/>
  <c r="R493"/>
  <c r="P493"/>
  <c r="BI492"/>
  <c r="BH492"/>
  <c r="BG492"/>
  <c r="BE492"/>
  <c r="T492"/>
  <c r="R492"/>
  <c r="P492"/>
  <c r="BI487"/>
  <c r="BH487"/>
  <c r="BG487"/>
  <c r="BE487"/>
  <c r="T487"/>
  <c r="R487"/>
  <c r="P487"/>
  <c r="BI484"/>
  <c r="BH484"/>
  <c r="BG484"/>
  <c r="BE484"/>
  <c r="T484"/>
  <c r="R484"/>
  <c r="P484"/>
  <c r="BI482"/>
  <c r="BH482"/>
  <c r="BG482"/>
  <c r="BE482"/>
  <c r="T482"/>
  <c r="R482"/>
  <c r="P482"/>
  <c r="BI477"/>
  <c r="BH477"/>
  <c r="BG477"/>
  <c r="BE477"/>
  <c r="T477"/>
  <c r="R477"/>
  <c r="P477"/>
  <c r="BI475"/>
  <c r="BH475"/>
  <c r="BG475"/>
  <c r="BE475"/>
  <c r="T475"/>
  <c r="R475"/>
  <c r="P475"/>
  <c r="BI470"/>
  <c r="BH470"/>
  <c r="BG470"/>
  <c r="BE470"/>
  <c r="T470"/>
  <c r="R470"/>
  <c r="P470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2"/>
  <c r="BH462"/>
  <c r="BG462"/>
  <c r="BE462"/>
  <c r="T462"/>
  <c r="R462"/>
  <c r="P462"/>
  <c r="BI458"/>
  <c r="BH458"/>
  <c r="BG458"/>
  <c r="BE458"/>
  <c r="T458"/>
  <c r="R458"/>
  <c r="P458"/>
  <c r="BI456"/>
  <c r="BH456"/>
  <c r="BG456"/>
  <c r="BE456"/>
  <c r="T456"/>
  <c r="R456"/>
  <c r="P456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0"/>
  <c r="BH430"/>
  <c r="BG430"/>
  <c r="BE430"/>
  <c r="T430"/>
  <c r="R430"/>
  <c r="P430"/>
  <c r="BI428"/>
  <c r="BH428"/>
  <c r="BG428"/>
  <c r="BE428"/>
  <c r="T428"/>
  <c r="R428"/>
  <c r="P428"/>
  <c r="BI422"/>
  <c r="BH422"/>
  <c r="BG422"/>
  <c r="BE422"/>
  <c r="T422"/>
  <c r="R422"/>
  <c r="P422"/>
  <c r="BI420"/>
  <c r="BH420"/>
  <c r="BG420"/>
  <c r="BE420"/>
  <c r="T420"/>
  <c r="R420"/>
  <c r="P420"/>
  <c r="BI410"/>
  <c r="BH410"/>
  <c r="BG410"/>
  <c r="BE410"/>
  <c r="T410"/>
  <c r="R410"/>
  <c r="P410"/>
  <c r="BI406"/>
  <c r="BH406"/>
  <c r="BG406"/>
  <c r="BE406"/>
  <c r="T406"/>
  <c r="R406"/>
  <c r="P406"/>
  <c r="BI396"/>
  <c r="BH396"/>
  <c r="BG396"/>
  <c r="BE396"/>
  <c r="T396"/>
  <c r="R396"/>
  <c r="P396"/>
  <c r="BI386"/>
  <c r="BH386"/>
  <c r="BG386"/>
  <c r="BE386"/>
  <c r="T386"/>
  <c r="R386"/>
  <c r="P386"/>
  <c r="BI376"/>
  <c r="BH376"/>
  <c r="BG376"/>
  <c r="BE376"/>
  <c r="T376"/>
  <c r="R376"/>
  <c r="P376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59"/>
  <c r="BH359"/>
  <c r="BG359"/>
  <c r="BE359"/>
  <c r="T359"/>
  <c r="R359"/>
  <c r="P359"/>
  <c r="BI357"/>
  <c r="BH357"/>
  <c r="BG357"/>
  <c r="BE357"/>
  <c r="T357"/>
  <c r="R357"/>
  <c r="P357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09"/>
  <c r="BH309"/>
  <c r="BG309"/>
  <c r="BE309"/>
  <c r="T309"/>
  <c r="R309"/>
  <c r="P309"/>
  <c r="BI307"/>
  <c r="BH307"/>
  <c r="BG307"/>
  <c r="BE307"/>
  <c r="T307"/>
  <c r="R307"/>
  <c r="P307"/>
  <c r="BI301"/>
  <c r="BH301"/>
  <c r="BG301"/>
  <c r="BE301"/>
  <c r="T301"/>
  <c r="R301"/>
  <c r="P301"/>
  <c r="BI297"/>
  <c r="BH297"/>
  <c r="BG297"/>
  <c r="BE297"/>
  <c r="T297"/>
  <c r="R297"/>
  <c r="P297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6"/>
  <c r="BH276"/>
  <c r="BG276"/>
  <c r="BE276"/>
  <c r="T276"/>
  <c r="R276"/>
  <c r="P276"/>
  <c r="BI273"/>
  <c r="BH273"/>
  <c r="BG273"/>
  <c r="BE273"/>
  <c r="T273"/>
  <c r="R273"/>
  <c r="P273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R232"/>
  <c r="P232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2"/>
  <c r="BH222"/>
  <c r="BG222"/>
  <c r="BE222"/>
  <c r="T222"/>
  <c r="R222"/>
  <c r="P222"/>
  <c r="BI219"/>
  <c r="BH219"/>
  <c r="BG219"/>
  <c r="BE219"/>
  <c r="T219"/>
  <c r="T218"/>
  <c r="R219"/>
  <c r="R218"/>
  <c r="P219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4"/>
  <c r="BH204"/>
  <c r="BG204"/>
  <c r="BE204"/>
  <c r="T204"/>
  <c r="R204"/>
  <c r="P204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85"/>
  <c r="BH185"/>
  <c r="BG185"/>
  <c r="BE185"/>
  <c r="T185"/>
  <c r="R185"/>
  <c r="P185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2"/>
  <c r="BH162"/>
  <c r="BG162"/>
  <c r="BE162"/>
  <c r="T162"/>
  <c r="R162"/>
  <c r="P162"/>
  <c r="BI161"/>
  <c r="BH161"/>
  <c r="BG161"/>
  <c r="BE161"/>
  <c r="T161"/>
  <c r="R161"/>
  <c r="P161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128"/>
  <c r="E7"/>
  <c r="E124"/>
  <c i="1" r="L90"/>
  <c r="AM90"/>
  <c r="AM89"/>
  <c r="L89"/>
  <c r="AM87"/>
  <c r="L87"/>
  <c r="L85"/>
  <c r="L84"/>
  <c i="2" r="J482"/>
  <c r="BK475"/>
  <c r="BK466"/>
  <c r="BK458"/>
  <c r="BK447"/>
  <c r="J440"/>
  <c r="BK422"/>
  <c r="BK366"/>
  <c r="J357"/>
  <c r="J349"/>
  <c r="BK333"/>
  <c r="J313"/>
  <c r="J297"/>
  <c r="BK280"/>
  <c r="J260"/>
  <c r="J246"/>
  <c r="BK216"/>
  <c r="J211"/>
  <c r="BK185"/>
  <c r="BK175"/>
  <c r="BK162"/>
  <c r="BK146"/>
  <c r="BK498"/>
  <c r="J492"/>
  <c r="J475"/>
  <c r="J466"/>
  <c r="J458"/>
  <c r="J438"/>
  <c r="BK430"/>
  <c r="J396"/>
  <c r="BK361"/>
  <c r="BK354"/>
  <c r="J348"/>
  <c r="BK337"/>
  <c r="J320"/>
  <c r="BK313"/>
  <c r="J282"/>
  <c r="J262"/>
  <c r="BK246"/>
  <c r="J229"/>
  <c r="BK222"/>
  <c r="BK196"/>
  <c r="J169"/>
  <c r="BK141"/>
  <c r="BK482"/>
  <c r="J449"/>
  <c r="BK438"/>
  <c r="BK410"/>
  <c r="BK364"/>
  <c r="J341"/>
  <c r="J328"/>
  <c r="J284"/>
  <c r="BK258"/>
  <c r="BK242"/>
  <c r="J236"/>
  <c r="J226"/>
  <c r="BK210"/>
  <c r="BK192"/>
  <c r="BK150"/>
  <c i="1" r="AS94"/>
  <c i="2" r="J342"/>
  <c r="J329"/>
  <c r="J316"/>
  <c r="BK301"/>
  <c r="BK273"/>
  <c r="BK256"/>
  <c r="J222"/>
  <c r="J210"/>
  <c r="BK178"/>
  <c r="BK161"/>
  <c r="BK143"/>
  <c i="3" r="BK148"/>
  <c r="J142"/>
  <c r="J136"/>
  <c r="BK122"/>
  <c r="BK152"/>
  <c r="J149"/>
  <c r="J135"/>
  <c r="BK126"/>
  <c r="J153"/>
  <c r="BK145"/>
  <c r="BK136"/>
  <c r="BK130"/>
  <c r="BK125"/>
  <c r="J154"/>
  <c r="J146"/>
  <c r="BK135"/>
  <c r="BK127"/>
  <c i="4" r="J208"/>
  <c r="BK201"/>
  <c r="J194"/>
  <c r="J188"/>
  <c r="J178"/>
  <c r="BK171"/>
  <c r="BK162"/>
  <c r="BK154"/>
  <c r="BK146"/>
  <c r="BK134"/>
  <c r="J187"/>
  <c r="J181"/>
  <c r="BK175"/>
  <c r="BK160"/>
  <c r="J155"/>
  <c r="J143"/>
  <c r="BK139"/>
  <c r="BK135"/>
  <c r="BK128"/>
  <c r="J209"/>
  <c r="BK203"/>
  <c r="BK199"/>
  <c r="BK192"/>
  <c r="BK182"/>
  <c r="J175"/>
  <c r="BK168"/>
  <c r="J158"/>
  <c r="BK145"/>
  <c r="BK141"/>
  <c r="J129"/>
  <c r="J205"/>
  <c r="J203"/>
  <c r="J196"/>
  <c r="BK184"/>
  <c r="BK177"/>
  <c r="J163"/>
  <c r="BK151"/>
  <c r="J147"/>
  <c r="J144"/>
  <c r="J137"/>
  <c r="BK131"/>
  <c r="J124"/>
  <c i="5" r="BK129"/>
  <c r="BK125"/>
  <c r="J127"/>
  <c r="BK123"/>
  <c r="J119"/>
  <c i="6" r="J124"/>
  <c r="BK124"/>
  <c r="BK127"/>
  <c r="J125"/>
  <c i="2" r="J487"/>
  <c r="J477"/>
  <c r="BK467"/>
  <c r="J464"/>
  <c r="J452"/>
  <c r="BK444"/>
  <c r="J436"/>
  <c r="J430"/>
  <c r="J406"/>
  <c r="J361"/>
  <c r="J352"/>
  <c r="J337"/>
  <c r="BK319"/>
  <c r="J301"/>
  <c r="J290"/>
  <c r="BK268"/>
  <c r="BK262"/>
  <c r="J254"/>
  <c r="BK229"/>
  <c r="BK212"/>
  <c r="BK200"/>
  <c r="J178"/>
  <c r="BK169"/>
  <c r="BK157"/>
  <c r="BK139"/>
  <c r="BK493"/>
  <c r="BK477"/>
  <c r="J470"/>
  <c r="BK464"/>
  <c r="BK449"/>
  <c r="J434"/>
  <c r="J410"/>
  <c r="J366"/>
  <c r="BK357"/>
  <c r="BK350"/>
  <c r="J343"/>
  <c r="BK329"/>
  <c r="BK290"/>
  <c r="J270"/>
  <c r="J255"/>
  <c r="BK251"/>
  <c r="BK226"/>
  <c r="BK204"/>
  <c r="BK171"/>
  <c r="J151"/>
  <c r="BK487"/>
  <c r="BK452"/>
  <c r="J444"/>
  <c r="BK428"/>
  <c r="BK396"/>
  <c r="J347"/>
  <c r="J317"/>
  <c r="J288"/>
  <c r="J273"/>
  <c r="J244"/>
  <c r="BK238"/>
  <c r="J227"/>
  <c r="BK198"/>
  <c r="BK176"/>
  <c r="BK151"/>
  <c r="J386"/>
  <c r="BK355"/>
  <c r="BK348"/>
  <c r="J335"/>
  <c r="BK328"/>
  <c r="BK320"/>
  <c r="BK297"/>
  <c r="BK270"/>
  <c r="BK255"/>
  <c r="BK240"/>
  <c r="J204"/>
  <c r="J194"/>
  <c r="J162"/>
  <c r="J150"/>
  <c i="3" r="BK151"/>
  <c r="BK146"/>
  <c r="J139"/>
  <c r="BK155"/>
  <c r="J150"/>
  <c r="BK144"/>
  <c r="J134"/>
  <c r="J122"/>
  <c r="BK147"/>
  <c r="BK139"/>
  <c r="BK132"/>
  <c r="J127"/>
  <c r="J121"/>
  <c r="BK149"/>
  <c r="BK134"/>
  <c r="J128"/>
  <c i="4" r="BK206"/>
  <c r="BK196"/>
  <c r="J190"/>
  <c r="J182"/>
  <c r="J172"/>
  <c r="J168"/>
  <c r="BK155"/>
  <c r="BK148"/>
  <c r="J135"/>
  <c r="BK125"/>
  <c r="J183"/>
  <c r="BK167"/>
  <c r="J161"/>
  <c r="J157"/>
  <c r="J152"/>
  <c r="J142"/>
  <c r="J136"/>
  <c r="BK130"/>
  <c r="BK126"/>
  <c r="J206"/>
  <c r="J200"/>
  <c r="BK194"/>
  <c r="BK187"/>
  <c r="J177"/>
  <c r="J171"/>
  <c r="J162"/>
  <c r="BK157"/>
  <c r="BK143"/>
  <c r="J138"/>
  <c r="J128"/>
  <c r="J201"/>
  <c r="J195"/>
  <c r="J180"/>
  <c r="J170"/>
  <c r="BK153"/>
  <c r="J148"/>
  <c r="J141"/>
  <c r="BK133"/>
  <c r="J127"/>
  <c i="5" r="J124"/>
  <c r="BK127"/>
  <c r="J122"/>
  <c r="J126"/>
  <c r="BK121"/>
  <c r="BK122"/>
  <c i="6" r="BK125"/>
  <c r="BK129"/>
  <c r="J127"/>
  <c i="2" r="J137"/>
  <c r="J484"/>
  <c r="J468"/>
  <c r="BK456"/>
  <c r="J437"/>
  <c r="J428"/>
  <c r="BK386"/>
  <c r="BK359"/>
  <c r="BK353"/>
  <c r="BK342"/>
  <c r="J331"/>
  <c r="BK317"/>
  <c r="BK309"/>
  <c r="BK276"/>
  <c r="BK260"/>
  <c r="J242"/>
  <c r="BK227"/>
  <c r="J216"/>
  <c r="J175"/>
  <c r="J153"/>
  <c r="J456"/>
  <c r="BK446"/>
  <c r="BK437"/>
  <c r="BK406"/>
  <c r="J363"/>
  <c r="J332"/>
  <c r="BK316"/>
  <c r="BK282"/>
  <c r="J251"/>
  <c r="BK232"/>
  <c r="BK211"/>
  <c r="BK194"/>
  <c r="J161"/>
  <c r="J141"/>
  <c r="J359"/>
  <c r="J350"/>
  <c r="J333"/>
  <c r="BK327"/>
  <c r="BK307"/>
  <c r="BK284"/>
  <c r="J258"/>
  <c r="BK244"/>
  <c r="J214"/>
  <c r="J200"/>
  <c r="BK167"/>
  <c r="J146"/>
  <c r="BK137"/>
  <c i="3" r="J147"/>
  <c r="J141"/>
  <c r="J130"/>
  <c r="BK154"/>
  <c r="J140"/>
  <c r="J133"/>
  <c r="J123"/>
  <c r="J148"/>
  <c r="BK140"/>
  <c r="BK133"/>
  <c r="BK128"/>
  <c r="BK124"/>
  <c r="BK153"/>
  <c r="J137"/>
  <c r="BK131"/>
  <c r="BK121"/>
  <c i="4" r="BK205"/>
  <c r="BK197"/>
  <c r="J192"/>
  <c r="BK186"/>
  <c r="J176"/>
  <c r="BK170"/>
  <c r="J156"/>
  <c r="BK149"/>
  <c r="BK136"/>
  <c r="BK188"/>
  <c r="J184"/>
  <c r="BK178"/>
  <c r="BK163"/>
  <c r="BK158"/>
  <c r="J153"/>
  <c r="J140"/>
  <c r="J131"/>
  <c r="BK127"/>
  <c r="BK208"/>
  <c r="J202"/>
  <c r="J197"/>
  <c r="J189"/>
  <c r="BK179"/>
  <c r="J174"/>
  <c r="BK166"/>
  <c r="BK147"/>
  <c r="BK140"/>
  <c r="J207"/>
  <c r="BK202"/>
  <c r="BK198"/>
  <c r="BK183"/>
  <c r="BK172"/>
  <c r="J159"/>
  <c r="BK150"/>
  <c r="J146"/>
  <c r="J139"/>
  <c r="BK132"/>
  <c r="J126"/>
  <c i="5" r="J128"/>
  <c r="BK128"/>
  <c r="BK124"/>
  <c r="J129"/>
  <c r="J123"/>
  <c r="J120"/>
  <c i="6" r="BK123"/>
  <c r="J123"/>
  <c i="2" r="BK484"/>
  <c r="BK468"/>
  <c r="J462"/>
  <c r="BK450"/>
  <c r="J446"/>
  <c r="BK434"/>
  <c r="BK420"/>
  <c r="J364"/>
  <c r="J353"/>
  <c r="BK341"/>
  <c r="J327"/>
  <c r="J307"/>
  <c r="BK292"/>
  <c r="BK288"/>
  <c r="J264"/>
  <c r="J256"/>
  <c r="J232"/>
  <c r="BK214"/>
  <c r="J198"/>
  <c r="J176"/>
  <c r="J167"/>
  <c r="BK153"/>
  <c r="J498"/>
  <c r="J493"/>
  <c r="J467"/>
  <c r="BK462"/>
  <c r="J447"/>
  <c r="BK436"/>
  <c r="J422"/>
  <c r="BK376"/>
  <c r="J355"/>
  <c r="BK349"/>
  <c r="BK347"/>
  <c r="BK332"/>
  <c r="J319"/>
  <c r="J314"/>
  <c r="J280"/>
  <c r="BK264"/>
  <c r="BK254"/>
  <c r="BK236"/>
  <c r="J219"/>
  <c r="J192"/>
  <c r="BK155"/>
  <c r="BK492"/>
  <c r="BK470"/>
  <c r="J450"/>
  <c r="BK440"/>
  <c r="J420"/>
  <c r="J376"/>
  <c r="BK335"/>
  <c r="BK326"/>
  <c r="J309"/>
  <c r="J276"/>
  <c r="J252"/>
  <c r="J240"/>
  <c r="BK219"/>
  <c r="J196"/>
  <c r="J185"/>
  <c r="J155"/>
  <c r="J143"/>
  <c r="BK363"/>
  <c r="J354"/>
  <c r="BK352"/>
  <c r="BK343"/>
  <c r="BK331"/>
  <c r="J326"/>
  <c r="BK314"/>
  <c r="J292"/>
  <c r="J268"/>
  <c r="BK252"/>
  <c r="J238"/>
  <c r="J212"/>
  <c r="J171"/>
  <c r="J157"/>
  <c r="J139"/>
  <c i="3" r="BK150"/>
  <c r="J144"/>
  <c r="J138"/>
  <c r="J125"/>
  <c r="J151"/>
  <c r="J145"/>
  <c r="BK137"/>
  <c r="J124"/>
  <c r="J152"/>
  <c r="BK141"/>
  <c r="BK138"/>
  <c r="J131"/>
  <c r="J126"/>
  <c r="J155"/>
  <c r="BK142"/>
  <c r="J132"/>
  <c r="BK123"/>
  <c i="4" r="BK207"/>
  <c r="BK200"/>
  <c r="BK195"/>
  <c r="BK189"/>
  <c r="BK181"/>
  <c r="BK174"/>
  <c r="J169"/>
  <c r="J160"/>
  <c r="BK152"/>
  <c r="BK144"/>
  <c r="J132"/>
  <c r="J186"/>
  <c r="BK180"/>
  <c r="J166"/>
  <c r="BK159"/>
  <c r="J154"/>
  <c r="J150"/>
  <c r="BK137"/>
  <c r="J134"/>
  <c r="BK129"/>
  <c r="BK124"/>
  <c r="BK204"/>
  <c r="J198"/>
  <c r="BK190"/>
  <c r="J185"/>
  <c r="BK176"/>
  <c r="BK169"/>
  <c r="BK161"/>
  <c r="J151"/>
  <c r="BK142"/>
  <c r="J133"/>
  <c r="BK209"/>
  <c r="J204"/>
  <c r="J199"/>
  <c r="BK185"/>
  <c r="J179"/>
  <c r="J167"/>
  <c r="BK156"/>
  <c r="J149"/>
  <c r="J145"/>
  <c r="BK138"/>
  <c r="J130"/>
  <c r="J125"/>
  <c i="5" r="BK120"/>
  <c r="BK126"/>
  <c r="J121"/>
  <c r="J125"/>
  <c r="BK119"/>
  <c i="6" r="J129"/>
  <c i="2" l="1" r="R136"/>
  <c r="P145"/>
  <c r="BK177"/>
  <c r="J177"/>
  <c r="J100"/>
  <c r="T209"/>
  <c r="R221"/>
  <c r="T253"/>
  <c r="T257"/>
  <c r="T275"/>
  <c r="T330"/>
  <c r="R334"/>
  <c r="R356"/>
  <c r="T365"/>
  <c r="T439"/>
  <c r="T469"/>
  <c r="P486"/>
  <c i="3" r="T120"/>
  <c r="T129"/>
  <c r="T143"/>
  <c i="4" r="P123"/>
  <c r="T165"/>
  <c r="T164"/>
  <c r="T173"/>
  <c r="BK193"/>
  <c r="J193"/>
  <c r="J102"/>
  <c i="5" r="T118"/>
  <c r="T117"/>
  <c i="6" r="BK122"/>
  <c r="J122"/>
  <c r="J98"/>
  <c i="2" r="BK136"/>
  <c r="J136"/>
  <c r="J98"/>
  <c r="BK145"/>
  <c r="J145"/>
  <c r="J99"/>
  <c r="P177"/>
  <c r="BK209"/>
  <c r="J209"/>
  <c r="J101"/>
  <c r="P221"/>
  <c r="P253"/>
  <c r="P257"/>
  <c r="P275"/>
  <c r="BK330"/>
  <c r="J330"/>
  <c r="J108"/>
  <c r="BK334"/>
  <c r="J334"/>
  <c r="J109"/>
  <c r="BK356"/>
  <c r="J356"/>
  <c r="J110"/>
  <c r="P365"/>
  <c r="BK439"/>
  <c r="J439"/>
  <c r="J112"/>
  <c r="P469"/>
  <c r="R486"/>
  <c i="3" r="BK120"/>
  <c r="J120"/>
  <c r="J97"/>
  <c r="BK129"/>
  <c r="J129"/>
  <c r="J98"/>
  <c r="P143"/>
  <c i="4" r="T123"/>
  <c r="R165"/>
  <c r="R164"/>
  <c r="R173"/>
  <c r="P193"/>
  <c i="5" r="P118"/>
  <c r="P117"/>
  <c i="1" r="AU98"/>
  <c i="6" r="T122"/>
  <c r="T121"/>
  <c r="T120"/>
  <c i="2" r="P136"/>
  <c r="T145"/>
  <c r="R177"/>
  <c r="R209"/>
  <c r="BK221"/>
  <c r="J221"/>
  <c r="J104"/>
  <c r="BK253"/>
  <c r="J253"/>
  <c r="J105"/>
  <c r="BK257"/>
  <c r="J257"/>
  <c r="J106"/>
  <c r="BK275"/>
  <c r="J275"/>
  <c r="J107"/>
  <c r="P330"/>
  <c r="P334"/>
  <c r="P356"/>
  <c r="R365"/>
  <c r="P439"/>
  <c r="BK469"/>
  <c r="J469"/>
  <c r="J113"/>
  <c r="BK486"/>
  <c r="J486"/>
  <c r="J114"/>
  <c i="3" r="P120"/>
  <c r="P119"/>
  <c i="1" r="AU96"/>
  <c i="3" r="P129"/>
  <c r="R143"/>
  <c i="4" r="R123"/>
  <c r="R122"/>
  <c r="P165"/>
  <c r="P164"/>
  <c r="P173"/>
  <c r="R193"/>
  <c i="5" r="R118"/>
  <c r="R117"/>
  <c i="6" r="R122"/>
  <c r="R121"/>
  <c r="R120"/>
  <c i="2" r="T136"/>
  <c r="R145"/>
  <c r="T177"/>
  <c r="P209"/>
  <c r="T221"/>
  <c r="R253"/>
  <c r="R257"/>
  <c r="R275"/>
  <c r="R330"/>
  <c r="T334"/>
  <c r="T356"/>
  <c r="BK365"/>
  <c r="J365"/>
  <c r="J111"/>
  <c r="R439"/>
  <c r="R469"/>
  <c r="T486"/>
  <c i="3" r="R120"/>
  <c r="R119"/>
  <c r="R129"/>
  <c r="BK143"/>
  <c r="J143"/>
  <c r="J99"/>
  <c i="4" r="BK123"/>
  <c r="J123"/>
  <c r="J97"/>
  <c r="BK165"/>
  <c r="J165"/>
  <c r="J99"/>
  <c r="BK173"/>
  <c r="J173"/>
  <c r="J100"/>
  <c r="T193"/>
  <c i="5" r="BK118"/>
  <c r="J118"/>
  <c r="J97"/>
  <c i="6" r="P122"/>
  <c r="P121"/>
  <c r="P120"/>
  <c i="1" r="AU99"/>
  <c i="2" r="BK218"/>
  <c r="J218"/>
  <c r="J102"/>
  <c i="4" r="BK191"/>
  <c r="J191"/>
  <c r="J101"/>
  <c i="6" r="BK126"/>
  <c r="J126"/>
  <c r="J99"/>
  <c r="BK128"/>
  <c r="J128"/>
  <c r="J100"/>
  <c r="F92"/>
  <c r="BF124"/>
  <c r="BF125"/>
  <c r="E85"/>
  <c r="J89"/>
  <c r="BF123"/>
  <c r="BF127"/>
  <c r="BF129"/>
  <c i="5" r="F92"/>
  <c r="BF119"/>
  <c i="4" r="BK164"/>
  <c r="J164"/>
  <c r="J98"/>
  <c i="5" r="E85"/>
  <c r="BF120"/>
  <c r="BF125"/>
  <c r="BF121"/>
  <c r="BF122"/>
  <c r="BF124"/>
  <c r="BF126"/>
  <c r="J89"/>
  <c r="BF123"/>
  <c r="BF127"/>
  <c r="BF128"/>
  <c r="BF129"/>
  <c i="4" r="BF124"/>
  <c r="BF125"/>
  <c r="BF131"/>
  <c r="BF136"/>
  <c r="BF138"/>
  <c r="BF140"/>
  <c r="BF142"/>
  <c r="BF143"/>
  <c r="BF144"/>
  <c r="BF147"/>
  <c r="BF156"/>
  <c r="BF158"/>
  <c r="BF178"/>
  <c r="BF179"/>
  <c r="BF192"/>
  <c r="BF194"/>
  <c r="BF196"/>
  <c r="BF199"/>
  <c r="BF205"/>
  <c r="BF207"/>
  <c r="BF209"/>
  <c r="F92"/>
  <c r="BF128"/>
  <c r="BF132"/>
  <c r="BF137"/>
  <c r="BF146"/>
  <c r="BF150"/>
  <c r="BF157"/>
  <c r="BF161"/>
  <c r="BF162"/>
  <c r="BF163"/>
  <c r="BF168"/>
  <c r="BF170"/>
  <c r="BF171"/>
  <c r="BF174"/>
  <c r="BF176"/>
  <c r="BF184"/>
  <c r="BF188"/>
  <c r="BF195"/>
  <c r="BF200"/>
  <c r="BF204"/>
  <c r="BF206"/>
  <c i="3" r="BK119"/>
  <c r="J119"/>
  <c i="4" r="E85"/>
  <c r="BF126"/>
  <c r="BF127"/>
  <c r="BF130"/>
  <c r="BF133"/>
  <c r="BF134"/>
  <c r="BF139"/>
  <c r="BF141"/>
  <c r="BF149"/>
  <c r="BF153"/>
  <c r="BF154"/>
  <c r="BF160"/>
  <c r="BF166"/>
  <c r="BF177"/>
  <c r="BF180"/>
  <c r="BF181"/>
  <c r="BF183"/>
  <c r="BF185"/>
  <c r="BF186"/>
  <c r="J89"/>
  <c r="BF129"/>
  <c r="BF135"/>
  <c r="BF145"/>
  <c r="BF148"/>
  <c r="BF151"/>
  <c r="BF152"/>
  <c r="BF155"/>
  <c r="BF159"/>
  <c r="BF167"/>
  <c r="BF169"/>
  <c r="BF172"/>
  <c r="BF175"/>
  <c r="BF182"/>
  <c r="BF187"/>
  <c r="BF189"/>
  <c r="BF190"/>
  <c r="BF197"/>
  <c r="BF198"/>
  <c r="BF201"/>
  <c r="BF202"/>
  <c r="BF203"/>
  <c r="BF208"/>
  <c i="3" r="E85"/>
  <c r="BF136"/>
  <c r="BF140"/>
  <c r="BF142"/>
  <c r="BF145"/>
  <c r="BF153"/>
  <c r="BF154"/>
  <c r="F92"/>
  <c r="BF124"/>
  <c r="BF125"/>
  <c r="BF126"/>
  <c r="BF127"/>
  <c r="BF130"/>
  <c r="BF131"/>
  <c r="BF135"/>
  <c r="BF147"/>
  <c r="BF152"/>
  <c r="J89"/>
  <c r="BF121"/>
  <c r="BF122"/>
  <c r="BF123"/>
  <c r="BF132"/>
  <c r="BF133"/>
  <c r="BF134"/>
  <c r="BF144"/>
  <c r="BF148"/>
  <c r="BF149"/>
  <c r="BF150"/>
  <c r="BF155"/>
  <c r="BF128"/>
  <c r="BF137"/>
  <c r="BF138"/>
  <c r="BF139"/>
  <c r="BF141"/>
  <c r="BF146"/>
  <c r="BF151"/>
  <c i="2" r="E85"/>
  <c r="BF146"/>
  <c r="BF155"/>
  <c r="BF161"/>
  <c r="BF169"/>
  <c r="BF192"/>
  <c r="BF200"/>
  <c r="BF211"/>
  <c r="BF236"/>
  <c r="BF256"/>
  <c r="BF260"/>
  <c r="BF290"/>
  <c r="BF307"/>
  <c r="BF319"/>
  <c r="BF320"/>
  <c r="BF328"/>
  <c r="BF329"/>
  <c r="BF333"/>
  <c r="BF341"/>
  <c r="BF347"/>
  <c r="BF349"/>
  <c r="BF353"/>
  <c r="BF354"/>
  <c r="BF357"/>
  <c r="J89"/>
  <c r="F92"/>
  <c r="BF137"/>
  <c r="BF139"/>
  <c r="BF141"/>
  <c r="BF151"/>
  <c r="BF222"/>
  <c r="BF227"/>
  <c r="BF238"/>
  <c r="BF242"/>
  <c r="BF246"/>
  <c r="BF251"/>
  <c r="BF262"/>
  <c r="BF268"/>
  <c r="BF270"/>
  <c r="BF276"/>
  <c r="BF280"/>
  <c r="BF284"/>
  <c r="BF301"/>
  <c r="BF314"/>
  <c r="BF331"/>
  <c r="BF337"/>
  <c r="BF343"/>
  <c r="BF366"/>
  <c r="BF376"/>
  <c r="BF420"/>
  <c r="BF428"/>
  <c r="BF438"/>
  <c r="BF440"/>
  <c r="BF446"/>
  <c r="BF456"/>
  <c r="BF464"/>
  <c r="BF466"/>
  <c r="BF467"/>
  <c r="BF470"/>
  <c r="BF475"/>
  <c r="BF477"/>
  <c r="BF482"/>
  <c r="BF143"/>
  <c r="BF150"/>
  <c r="BF153"/>
  <c r="BF157"/>
  <c r="BF162"/>
  <c r="BF167"/>
  <c r="BF171"/>
  <c r="BF176"/>
  <c r="BF178"/>
  <c r="BF212"/>
  <c r="BF214"/>
  <c r="BF216"/>
  <c r="BF226"/>
  <c r="BF254"/>
  <c r="BF273"/>
  <c r="BF327"/>
  <c r="BF359"/>
  <c r="BF386"/>
  <c r="BF410"/>
  <c r="BF444"/>
  <c r="BF449"/>
  <c r="BF450"/>
  <c r="BF484"/>
  <c r="BF487"/>
  <c r="BF492"/>
  <c r="BF493"/>
  <c r="BF498"/>
  <c r="BF175"/>
  <c r="BF185"/>
  <c r="BF194"/>
  <c r="BF196"/>
  <c r="BF198"/>
  <c r="BF204"/>
  <c r="BF210"/>
  <c r="BF219"/>
  <c r="BF229"/>
  <c r="BF232"/>
  <c r="BF240"/>
  <c r="BF244"/>
  <c r="BF252"/>
  <c r="BF255"/>
  <c r="BF258"/>
  <c r="BF264"/>
  <c r="BF282"/>
  <c r="BF288"/>
  <c r="BF292"/>
  <c r="BF297"/>
  <c r="BF309"/>
  <c r="BF313"/>
  <c r="BF316"/>
  <c r="BF317"/>
  <c r="BF326"/>
  <c r="BF332"/>
  <c r="BF335"/>
  <c r="BF342"/>
  <c r="BF348"/>
  <c r="BF350"/>
  <c r="BF352"/>
  <c r="BF355"/>
  <c r="BF361"/>
  <c r="BF363"/>
  <c r="BF364"/>
  <c r="BF396"/>
  <c r="BF406"/>
  <c r="BF422"/>
  <c r="BF430"/>
  <c r="BF434"/>
  <c r="BF436"/>
  <c r="BF437"/>
  <c r="BF447"/>
  <c r="BF452"/>
  <c r="BF458"/>
  <c r="BF462"/>
  <c r="BF468"/>
  <c r="J33"/>
  <c i="1" r="AV95"/>
  <c i="3" r="F33"/>
  <c i="1" r="AZ96"/>
  <c i="3" r="J33"/>
  <c i="1" r="AV96"/>
  <c i="3" r="J30"/>
  <c i="4" r="F36"/>
  <c i="1" r="BC97"/>
  <c i="5" r="F35"/>
  <c i="1" r="BB98"/>
  <c i="6" r="F35"/>
  <c i="1" r="BB99"/>
  <c i="6" r="J33"/>
  <c i="1" r="AV99"/>
  <c i="2" r="F36"/>
  <c i="1" r="BC95"/>
  <c i="3" r="F35"/>
  <c i="1" r="BB96"/>
  <c i="4" r="F33"/>
  <c i="1" r="AZ97"/>
  <c i="4" r="J33"/>
  <c i="1" r="AV97"/>
  <c i="5" r="F36"/>
  <c i="1" r="BC98"/>
  <c i="6" r="F36"/>
  <c i="1" r="BC99"/>
  <c i="2" r="F37"/>
  <c i="1" r="BD95"/>
  <c i="3" r="F37"/>
  <c i="1" r="BD96"/>
  <c i="4" r="F35"/>
  <c i="1" r="BB97"/>
  <c i="5" r="F33"/>
  <c i="1" r="AZ98"/>
  <c i="5" r="J33"/>
  <c i="1" r="AV98"/>
  <c i="6" r="F33"/>
  <c i="1" r="AZ99"/>
  <c i="2" r="F35"/>
  <c i="1" r="BB95"/>
  <c i="2" r="F33"/>
  <c i="1" r="AZ95"/>
  <c i="3" r="F36"/>
  <c i="1" r="BC96"/>
  <c i="4" r="F37"/>
  <c i="1" r="BD97"/>
  <c i="5" r="F37"/>
  <c i="1" r="BD98"/>
  <c i="6" r="F37"/>
  <c i="1" r="BD99"/>
  <c i="4" l="1" r="T122"/>
  <c i="2" r="P220"/>
  <c i="3" r="T119"/>
  <c i="2" r="T220"/>
  <c r="T135"/>
  <c r="T134"/>
  <c r="P135"/>
  <c r="P134"/>
  <c i="1" r="AU95"/>
  <c i="4" r="P122"/>
  <c i="1" r="AU97"/>
  <c i="2" r="R220"/>
  <c r="R135"/>
  <c r="R134"/>
  <c r="BK220"/>
  <c r="J220"/>
  <c r="J103"/>
  <c i="6" r="BK121"/>
  <c r="J121"/>
  <c r="J97"/>
  <c i="2" r="BK135"/>
  <c r="J135"/>
  <c r="J97"/>
  <c i="5" r="BK117"/>
  <c r="J117"/>
  <c r="J96"/>
  <c i="4" r="BK122"/>
  <c r="J122"/>
  <c r="J96"/>
  <c i="1" r="AG96"/>
  <c i="3" r="J96"/>
  <c r="J34"/>
  <c i="1" r="AW96"/>
  <c r="AT96"/>
  <c r="AN96"/>
  <c i="4" r="J34"/>
  <c i="1" r="AW97"/>
  <c r="AT97"/>
  <c i="5" r="J34"/>
  <c i="1" r="AW98"/>
  <c r="AT98"/>
  <c i="6" r="J34"/>
  <c i="1" r="AW99"/>
  <c r="AT99"/>
  <c i="6" r="F34"/>
  <c i="1" r="BA99"/>
  <c r="BB94"/>
  <c r="W31"/>
  <c i="2" r="J34"/>
  <c i="1" r="AW95"/>
  <c r="AT95"/>
  <c i="2" r="F34"/>
  <c i="1" r="BA95"/>
  <c i="3" r="F34"/>
  <c i="1" r="BA96"/>
  <c i="4" r="F34"/>
  <c i="1" r="BA97"/>
  <c i="5" r="F34"/>
  <c i="1" r="BA98"/>
  <c r="BC94"/>
  <c r="AY94"/>
  <c r="AZ94"/>
  <c r="W29"/>
  <c r="BD94"/>
  <c r="W33"/>
  <c i="2" l="1" r="BK134"/>
  <c r="J134"/>
  <c r="J96"/>
  <c i="6" r="BK120"/>
  <c r="J120"/>
  <c i="3" r="J39"/>
  <c i="1" r="AU94"/>
  <c i="6" r="J30"/>
  <c i="1" r="AG99"/>
  <c r="W32"/>
  <c r="AX94"/>
  <c i="5" r="J30"/>
  <c i="1" r="AG98"/>
  <c i="4" r="J30"/>
  <c i="1" r="AG97"/>
  <c r="AV94"/>
  <c r="AK29"/>
  <c r="BA94"/>
  <c r="AW94"/>
  <c r="AK30"/>
  <c i="6" l="1" r="J39"/>
  <c i="5" r="J39"/>
  <c i="6" r="J96"/>
  <c i="4" r="J39"/>
  <c i="1" r="AN97"/>
  <c r="AN98"/>
  <c r="AN99"/>
  <c i="2" r="J30"/>
  <c i="1" r="AG95"/>
  <c r="AG94"/>
  <c r="AK26"/>
  <c r="AK35"/>
  <c r="AT94"/>
  <c r="W30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<sst xmlns="http://schemas.openxmlformats.org/spreadsheetml/2006/main">
  <si>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</si>
  <si>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</si>
  <si>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</si>
  <si>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</si>
  <si>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</si>
  <si>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{59b9ce8b-1f2d-4f3d-bd2f-549c3bcf5737}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</si>
  <si>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</si>
  <si>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</si>
  <si>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</si>
  <si>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</si>
  <si>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</si>
  <si>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</si>
  <si>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</si>
  <si>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</si>
  <si>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ZN2023_077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</si>
  <si>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</si>
  <si>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</si>
  <si>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obecních bytů Bergerovo nám. - čp. 30 byt č.4 (2NP)</t>
  </si>
  <si>
    <t>KSO:</t>
  </si>
  <si>
    <t>CC-CZ:</t>
  </si>
  <si>
    <t>Místo:</t>
  </si>
  <si>
    <t>Stráž nad Nisou</t>
  </si>
  <si>
    <t>Datum:</t>
  </si>
  <si>
    <t>9. 12. 2023</t>
  </si>
  <si>
    <t>Zadavatel:</t>
  </si>
  <si>
    <t>IČ:</t>
  </si>
  <si>
    <t>Obec Stráž nad Nisou</t>
  </si>
  <si>
    <t>DIČ:</t>
  </si>
  <si>
    <t>Uchazeč:</t>
  </si>
  <si>
    <t>Vyplň údaj</t>
  </si>
  <si>
    <t>Projektant:</t>
  </si>
  <si>
    <t>RIP - stavební projekty</t>
  </si>
  <si>
    <t>True</t>
  </si>
  <si>
    <t>Zpracovatel:</t>
  </si>
  <si>
    <t>Bc. Zuzana Kosáková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</si>
  <si>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</si>
  <si>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</si>
  <si>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</si>
  <si>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</si>
  <si>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</si>
  <si>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</si>
  <si>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</si>
  <si>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</si>
  <si>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</si>
  <si>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</si>
  <si>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</si>
  <si>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</si>
  <si>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</si>
  <si>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</si>
  <si>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</si>
  <si>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</si>
  <si>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</si>
  <si>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</si>
  <si>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</si>
  <si>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</si>
  <si>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</si>
  <si>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</si>
  <si>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</si>
  <si>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</si>
  <si>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</si>
  <si>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</si>
  <si>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</si>
  <si>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</si>
  <si>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</si>
  <si>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</si>
  <si>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</si>
  <si>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</si>
  <si>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</si>
  <si>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</si>
  <si>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</si>
  <si>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</si>
  <si>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</si>
  <si>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</si>
  <si>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</si>
  <si>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</si>
  <si>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</si>
  <si>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</si>
  <si>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</si>
  <si>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</si>
  <si>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</si>
  <si>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</si>
  <si>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701</t>
  </si>
  <si>
    <t>Stavební část</t>
  </si>
  <si>
    <t>STA</t>
  </si>
  <si>
    <t>1</t>
  </si>
  <si>
    <t>{d7c9f872-832f-4b48-83eb-082b21e6e913}</t>
  </si>
  <si>
    <t>SO 701_01</t>
  </si>
  <si>
    <t>Rozvody ZTI, zařizovací předměty</t>
  </si>
  <si>
    <t>{b833e8bb-6785-4bc9-bf68-db20a1da9dc4}</t>
  </si>
  <si>
    <t>SO 701_02</t>
  </si>
  <si>
    <t>Silnoproudé rozvody</t>
  </si>
  <si>
    <t>{dbd1cb29-b2bb-46dc-9241-92ab7e169821}</t>
  </si>
  <si>
    <t>SO 701_03</t>
  </si>
  <si>
    <t>Vytápění</t>
  </si>
  <si>
    <t>{300fa486-cbd6-49c8-96f6-bd0963679094}</t>
  </si>
  <si>
    <t>SO 999</t>
  </si>
  <si>
    <t>Vícerozpočtové náklady</t>
  </si>
  <si>
    <t>{6420373a-e383-4459-a968-2e255d45fad1}</t>
  </si>
  <si>
    <t>KRYCÍ LIST SOUPISU PRACÍ</t>
  </si>
  <si>
    <t>Objekt:</t>
  </si>
  <si>
    <t>SO 701 -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</si>
  <si>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</si>
  <si>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</si>
  <si>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</si>
  <si>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</si>
  <si>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</si>
  <si>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</si>
  <si>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</si>
  <si>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</si>
  <si>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</si>
  <si>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</si>
  <si>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</si>
  <si>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</si>
  <si>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</si>
  <si>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727 - Zdravotechnika - požární ochrana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</si>
  <si>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</si>
  <si>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</si>
  <si>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</si>
  <si>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</si>
  <si>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</si>
  <si>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</si>
  <si>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</si>
  <si>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</si>
  <si>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</si>
  <si>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</si>
  <si>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</si>
  <si>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</si>
  <si>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</si>
  <si>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</si>
  <si>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</si>
  <si>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</si>
  <si>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</si>
  <si>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</si>
  <si>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</si>
  <si>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</si>
  <si>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</si>
  <si>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</si>
  <si>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</si>
  <si>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</si>
  <si>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</si>
  <si>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</si>
  <si>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</si>
  <si>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</si>
  <si>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</si>
  <si>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</si>
  <si>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</si>
  <si>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CS ÚRS 2023 02</t>
  </si>
  <si>
    <t>4</t>
  </si>
  <si>
    <t>2</t>
  </si>
  <si>
    <t>-1187482131</t>
  </si>
  <si>
    <t>VV</t>
  </si>
  <si>
    <t xml:space="preserve">1,0*1,0*0,1   "nika</t>
  </si>
  <si>
    <t>310239211</t>
  </si>
  <si>
    <t>Zazdívka otvorů pl přes 1 do 4 m2 ve zdivu nadzákladovém cihlami pálenými na MVC</t>
  </si>
  <si>
    <t>1774544883</t>
  </si>
  <si>
    <t xml:space="preserve">1,3*2,1*0,15     "zazdívka stáv. dvoukřídlých dveří </t>
  </si>
  <si>
    <t>317944321</t>
  </si>
  <si>
    <t>Válcované nosníky do č.12 dodatečně osazované do připravených otvorů</t>
  </si>
  <si>
    <t>t</t>
  </si>
  <si>
    <t>-2097437302</t>
  </si>
  <si>
    <t xml:space="preserve">1,2*11,5/1000   "I120</t>
  </si>
  <si>
    <t>346244381</t>
  </si>
  <si>
    <t>Plentování jednostranné v do 200 mm válcovaných nosníků cihlami</t>
  </si>
  <si>
    <t>m2</t>
  </si>
  <si>
    <t>-1698151716</t>
  </si>
  <si>
    <t>1,2*0,15*2</t>
  </si>
  <si>
    <t>6</t>
  </si>
  <si>
    <t>Úpravy povrchů, podlahy a osazování výplní</t>
  </si>
  <si>
    <t>5</t>
  </si>
  <si>
    <t>611325422</t>
  </si>
  <si>
    <t>Oprava vnitřní vápenocementové štukové omítky stropů v rozsahu plochy přes 10 do 30 %</t>
  </si>
  <si>
    <t>1965951919</t>
  </si>
  <si>
    <t>14,1</t>
  </si>
  <si>
    <t>5,6</t>
  </si>
  <si>
    <t>Součet</t>
  </si>
  <si>
    <t>611325452</t>
  </si>
  <si>
    <t>Příplatek k cenám opravy vápenocementové omítky stropů za dalších 10 mm v rozsahu přes 10 do 30 %</t>
  </si>
  <si>
    <t>-1997900374</t>
  </si>
  <si>
    <t>7</t>
  </si>
  <si>
    <t>612325121</t>
  </si>
  <si>
    <t>Vápenocementová štuková omítka rýh ve stěnách š do 150 mm</t>
  </si>
  <si>
    <t>22603640</t>
  </si>
  <si>
    <t>8</t>
  </si>
  <si>
    <t>612325223</t>
  </si>
  <si>
    <t>Vápenocementová štuková omítka malých ploch přes 0,25 do 1 m2 na stěnách</t>
  </si>
  <si>
    <t>kus</t>
  </si>
  <si>
    <t>1274132872</t>
  </si>
  <si>
    <t xml:space="preserve">1   "nika</t>
  </si>
  <si>
    <t>9</t>
  </si>
  <si>
    <t>612325225</t>
  </si>
  <si>
    <t>Vápenocementová štuková omítka malých ploch přes 1 do 4 m2 na stěnách</t>
  </si>
  <si>
    <t>1759233905</t>
  </si>
  <si>
    <t xml:space="preserve">2   "zazdívka dvoukřídlých dveří</t>
  </si>
  <si>
    <t>10</t>
  </si>
  <si>
    <t>612325422</t>
  </si>
  <si>
    <t>Oprava vnitřní vápenocementové štukové omítky stěn v rozsahu plochy přes 10 do 30 %</t>
  </si>
  <si>
    <t>1925639205</t>
  </si>
  <si>
    <t xml:space="preserve">(2,15+2,5)*2,95    "4-2.25</t>
  </si>
  <si>
    <t xml:space="preserve">(5,42+4,02)*2,95   "4-2.24</t>
  </si>
  <si>
    <t>11</t>
  </si>
  <si>
    <t>612325452</t>
  </si>
  <si>
    <t>Příplatek k cenám opravy vápenocementové omítky stěn za dalších 10 mm v rozsahu přes 10 do 30 %</t>
  </si>
  <si>
    <t>1218533949</t>
  </si>
  <si>
    <t>631311114</t>
  </si>
  <si>
    <t>Mazanina tl přes 50 do 80 mm z betonu prostého bez zvýšených nároků na prostředí tř. C 16/20</t>
  </si>
  <si>
    <t>-932252025</t>
  </si>
  <si>
    <t xml:space="preserve">24,4*0,06   "4-2.24 - skladba A</t>
  </si>
  <si>
    <t xml:space="preserve">24,4*0,05   "4-2.24 - skladba A</t>
  </si>
  <si>
    <t xml:space="preserve">2,116*0,8*0,06    "pro ležatou kanalizaci</t>
  </si>
  <si>
    <t>13</t>
  </si>
  <si>
    <t>631312141</t>
  </si>
  <si>
    <t>Doplnění rýh v dosavadních mazaninách betonem prostým</t>
  </si>
  <si>
    <t>582994071</t>
  </si>
  <si>
    <t>2,116*0,8*0,06 "pro ležatou kanalizaci</t>
  </si>
  <si>
    <t>14</t>
  </si>
  <si>
    <t>631319173</t>
  </si>
  <si>
    <t>Příplatek k mazanině tl přes 80 do 120 mm za stržení povrchu spodní vrstvy před vložením výztuže</t>
  </si>
  <si>
    <t>-2052830487</t>
  </si>
  <si>
    <t>2,786</t>
  </si>
  <si>
    <t>15</t>
  </si>
  <si>
    <t>631362021</t>
  </si>
  <si>
    <t>Výztuž mazanin svařovanými sítěmi Kari</t>
  </si>
  <si>
    <t>-1961833981</t>
  </si>
  <si>
    <t xml:space="preserve">24,4/6*1,25*18,48/1000*2   "4-2.24 - skladba A - 2x kari 5/100/100</t>
  </si>
  <si>
    <t xml:space="preserve">2,116*0,8/6*1,25*18,48/1000  "pro ležatou kanalizaci</t>
  </si>
  <si>
    <t>16</t>
  </si>
  <si>
    <t>642944121</t>
  </si>
  <si>
    <t>Osazování ocelových zárubní dodatečné pl do 2,5 m2</t>
  </si>
  <si>
    <t>-644726372</t>
  </si>
  <si>
    <t>17</t>
  </si>
  <si>
    <t>M</t>
  </si>
  <si>
    <t>55331437</t>
  </si>
  <si>
    <t>zárubeň jednokřídlá ocelová pro dodatečnou montáž tl stěny 110-150mm rozměru 800/1970, 2100mm</t>
  </si>
  <si>
    <t>-954981063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</si>
  <si>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</si>
  <si>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</si>
  <si>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</si>
  <si>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</si>
  <si>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1299887269</t>
  </si>
  <si>
    <t>62,9</t>
  </si>
  <si>
    <t>83*0,1</t>
  </si>
  <si>
    <t>0,8*1,31</t>
  </si>
  <si>
    <t>1,97*1,81</t>
  </si>
  <si>
    <t>1,5*2,3</t>
  </si>
  <si>
    <t>19</t>
  </si>
  <si>
    <t>952901111</t>
  </si>
  <si>
    <t>Vyčištění budov bytové a občanské výstavby při výšce podlaží do 4 m</t>
  </si>
  <si>
    <t>-284795253</t>
  </si>
  <si>
    <t>83,0</t>
  </si>
  <si>
    <t>20</t>
  </si>
  <si>
    <t>968062455</t>
  </si>
  <si>
    <t>Vybourání dřevěných dveřních zárubní pl do 2 m2</t>
  </si>
  <si>
    <t>-1162190266</t>
  </si>
  <si>
    <t>0,8*1,97</t>
  </si>
  <si>
    <t>968062456</t>
  </si>
  <si>
    <t>Vybourání dřevěných dveřních zárubní pl přes 2 m2</t>
  </si>
  <si>
    <t>-928027263</t>
  </si>
  <si>
    <t>1,2*2,0</t>
  </si>
  <si>
    <t>22</t>
  </si>
  <si>
    <t>971033521</t>
  </si>
  <si>
    <t>Vybourání otvorů ve zdivu cihelném pl do 1 m2 na MVC nebo MV tl do 100 mm</t>
  </si>
  <si>
    <t>783162644</t>
  </si>
  <si>
    <t xml:space="preserve">1,0*1,0   "nika</t>
  </si>
  <si>
    <t>23</t>
  </si>
  <si>
    <t>974031664</t>
  </si>
  <si>
    <t>Vysekání rýh ve zdivu cihelném pro vtahování nosníků hl do 150 mm v do 150 mm</t>
  </si>
  <si>
    <t>m</t>
  </si>
  <si>
    <t>2105536714</t>
  </si>
  <si>
    <t>1,2</t>
  </si>
  <si>
    <t>24</t>
  </si>
  <si>
    <t>977151123</t>
  </si>
  <si>
    <t>Jádrové vrty diamantovými korunkami do stavebních materiálů D přes 130 do 150 mm</t>
  </si>
  <si>
    <t>919034464</t>
  </si>
  <si>
    <t xml:space="preserve">0,48   "kanalizace - stěna</t>
  </si>
  <si>
    <t xml:space="preserve">0,51    "kanalizace - strop</t>
  </si>
  <si>
    <t>25</t>
  </si>
  <si>
    <t>978013141</t>
  </si>
  <si>
    <t>Otlučení (osekání) vnitřní vápenné nebo vápenocementové omítky stěn v rozsahu přes 10 do 30 %</t>
  </si>
  <si>
    <t>560876130</t>
  </si>
  <si>
    <t xml:space="preserve">(5,7+6,83)*2,95    "4-2.22/23</t>
  </si>
  <si>
    <t>997</t>
  </si>
  <si>
    <t>Přesun sutě</t>
  </si>
  <si>
    <t>26</t>
  </si>
  <si>
    <t>997013211</t>
  </si>
  <si>
    <t>Vnitrostaveništní doprava suti a vybouraných hmot pro budovy v do 6 m ručně</t>
  </si>
  <si>
    <t>-590437107</t>
  </si>
  <si>
    <t>27</t>
  </si>
  <si>
    <t>997013501</t>
  </si>
  <si>
    <t>Odvoz suti a vybouraných hmot na skládku nebo meziskládku do 1 km se složením</t>
  </si>
  <si>
    <t>-1969230623</t>
  </si>
  <si>
    <t>28</t>
  </si>
  <si>
    <t>997013509</t>
  </si>
  <si>
    <t>Příplatek k odvozu suti a vybouraných hmot na skládku ZKD 1 km přes 1 km</t>
  </si>
  <si>
    <t>1294418047</t>
  </si>
  <si>
    <t>25,436*15 'Přepočtené koeficientem množství</t>
  </si>
  <si>
    <t>29</t>
  </si>
  <si>
    <t>997013811</t>
  </si>
  <si>
    <t>Poplatek za uložení na skládce (skládkovné) stavebního odpadu dřevěného kód odpadu 17 02 01</t>
  </si>
  <si>
    <t>1781134313</t>
  </si>
  <si>
    <t>25,436*0,1 'Přepočtené koeficientem množství</t>
  </si>
  <si>
    <t>30</t>
  </si>
  <si>
    <t>997013871</t>
  </si>
  <si>
    <t>Poplatek za uložení stavebního odpadu na recyklační skládce (skládkovné) směsného stavebního a demoličního kód odpadu 17 09 04</t>
  </si>
  <si>
    <t>1111576061</t>
  </si>
  <si>
    <t>25,436*0,9 'Přepočtené koeficientem množství</t>
  </si>
  <si>
    <t>998</t>
  </si>
  <si>
    <t>Přesun hmot</t>
  </si>
  <si>
    <t>31</t>
  </si>
  <si>
    <t>998018001</t>
  </si>
  <si>
    <t>Přesun hmot ruční pro budovy v do 6 m</t>
  </si>
  <si>
    <t>1649422458</t>
  </si>
  <si>
    <t>PSV</t>
  </si>
  <si>
    <t>Práce a dodávky PSV</t>
  </si>
  <si>
    <t>713</t>
  </si>
  <si>
    <t>Izolace tepelné</t>
  </si>
  <si>
    <t>32</t>
  </si>
  <si>
    <t>713121111</t>
  </si>
  <si>
    <t>Montáž izolace tepelné podlah volně kladenými rohožemi, pásy, dílci, deskami 1 vrstva</t>
  </si>
  <si>
    <t>529270646</t>
  </si>
  <si>
    <t xml:space="preserve">24,4   "4-2.24 - skladba A</t>
  </si>
  <si>
    <t>2,116*0,8</t>
  </si>
  <si>
    <t>33</t>
  </si>
  <si>
    <t>28375926</t>
  </si>
  <si>
    <t>deska EPS 200 pro konstrukce s velmi vysokým zatížením λ=0,034 tl 100mm</t>
  </si>
  <si>
    <t>2131673806</t>
  </si>
  <si>
    <t>34</t>
  </si>
  <si>
    <t>713121122</t>
  </si>
  <si>
    <t>Montáž izolace tepelné podlah volně kladenými mezi trámy nebo rošt rohožemi, pásy, dílci, deskami 2 vrstvy</t>
  </si>
  <si>
    <t>-1895189941</t>
  </si>
  <si>
    <t xml:space="preserve">83,0   "skladba B</t>
  </si>
  <si>
    <t>35</t>
  </si>
  <si>
    <t>63140404</t>
  </si>
  <si>
    <t>deska tepelně izolační minerální plochých střech dvouvrstvá λ=0,038-0,039 tl 120mm</t>
  </si>
  <si>
    <t>-1307956890</t>
  </si>
  <si>
    <t>83*2</t>
  </si>
  <si>
    <t>166*1,08 'Přepočtené koeficientem množství</t>
  </si>
  <si>
    <t>36</t>
  </si>
  <si>
    <t>713121131</t>
  </si>
  <si>
    <t>Montáž izolace tepelné podlah parotěsné reflexní tl do 5 mm</t>
  </si>
  <si>
    <t>-467184294</t>
  </si>
  <si>
    <t xml:space="preserve">24,4   "4-2.24</t>
  </si>
  <si>
    <t xml:space="preserve">2,116*0,8   "pro ležatou kanalizaci</t>
  </si>
  <si>
    <t>37</t>
  </si>
  <si>
    <t>28323053</t>
  </si>
  <si>
    <t>fólie PE (500 kg/m3) separační podlahová oddělující tepelnou izolaci tl 0,6mm</t>
  </si>
  <si>
    <t>1195078150</t>
  </si>
  <si>
    <t>26,093*1,1 'Přepočtené koeficientem množství</t>
  </si>
  <si>
    <t>38</t>
  </si>
  <si>
    <t>713131151</t>
  </si>
  <si>
    <t>Montáž izolace tepelné stěn volně vloženými rohožemi, pásy, dílci, deskami 1 vrstva</t>
  </si>
  <si>
    <t>1098854958</t>
  </si>
  <si>
    <t>39</t>
  </si>
  <si>
    <t>63148160</t>
  </si>
  <si>
    <t>deska tepelně izolační minerální provětrávaných fasád λ=0,034-0,035 tl 80mm, vhodná též do akustických kcí</t>
  </si>
  <si>
    <t>2067193482</t>
  </si>
  <si>
    <t>36,964*1,1 'Přepočtené koeficientem množství</t>
  </si>
  <si>
    <t>40</t>
  </si>
  <si>
    <t>344796762</t>
  </si>
  <si>
    <t xml:space="preserve">1,3*2,1     "zazdívka stáv. dvoukřídlých dveří </t>
  </si>
  <si>
    <t>41</t>
  </si>
  <si>
    <t>28375954</t>
  </si>
  <si>
    <t>deska EPS 70 fasádní λ=0,039 tl 200mm</t>
  </si>
  <si>
    <t>-959920338</t>
  </si>
  <si>
    <t>2,73*1,08 'Přepočtené koeficientem množství</t>
  </si>
  <si>
    <t>42</t>
  </si>
  <si>
    <t>713190814</t>
  </si>
  <si>
    <t>Odstranění tepelné izolace škvárového lože tl přes 150 do 200 mm</t>
  </si>
  <si>
    <t>899238908</t>
  </si>
  <si>
    <t xml:space="preserve">24,4*1,25   "tl. cca 250mm</t>
  </si>
  <si>
    <t>2,116*0,8*1,1</t>
  </si>
  <si>
    <t>43</t>
  </si>
  <si>
    <t>998713101</t>
  </si>
  <si>
    <t>Přesun hmot tonážní pro izolace tepelné v objektech v do 6 m</t>
  </si>
  <si>
    <t>-957396586</t>
  </si>
  <si>
    <t>44</t>
  </si>
  <si>
    <t>998713181</t>
  </si>
  <si>
    <t>Příplatek k přesunu hmot tonážní 713 prováděný bez použití mechanizace</t>
  </si>
  <si>
    <t>1942290713</t>
  </si>
  <si>
    <t>727</t>
  </si>
  <si>
    <t>Zdravotechnika - požární ochrana</t>
  </si>
  <si>
    <t>45</t>
  </si>
  <si>
    <t>727222001</t>
  </si>
  <si>
    <t>Protipožární manžeta prostupu plastového potrubí bez izolace D 32 mm stěnou tl 100 mm požární odolnost EI 90</t>
  </si>
  <si>
    <t>-1413230977</t>
  </si>
  <si>
    <t>46</t>
  </si>
  <si>
    <t>727222009</t>
  </si>
  <si>
    <t>Protipožární manžeta prostupu plastového potrubí bez izolace D 160 mm stěnou tl 100 mm požární odolnost EI 90</t>
  </si>
  <si>
    <t>-1509364868</t>
  </si>
  <si>
    <t>47</t>
  </si>
  <si>
    <t>727223107</t>
  </si>
  <si>
    <t>Protipožární manžeta prostupu plastového potrubí bez izolace D 160 mm stropem tl 150 mm požární odolnost EI 90</t>
  </si>
  <si>
    <t>1790625943</t>
  </si>
  <si>
    <t>762</t>
  </si>
  <si>
    <t>Konstrukce tesařské</t>
  </si>
  <si>
    <t>48</t>
  </si>
  <si>
    <t>762341931</t>
  </si>
  <si>
    <t>Vyřezání části bednění střech z prken tl do 32 mm pl jednotlivě do 1 m2</t>
  </si>
  <si>
    <t>1725849579</t>
  </si>
  <si>
    <t>0,25*4</t>
  </si>
  <si>
    <t>49</t>
  </si>
  <si>
    <t>7625218.R1</t>
  </si>
  <si>
    <t>Příplatek za šetrnou prken demontáž pro pozdější použití</t>
  </si>
  <si>
    <t>-857418160</t>
  </si>
  <si>
    <t xml:space="preserve">83,0   "půda</t>
  </si>
  <si>
    <t>50</t>
  </si>
  <si>
    <t>762521811</t>
  </si>
  <si>
    <t>Demontáž podlah bez polštářů z prken tloušťky do 32 mm</t>
  </si>
  <si>
    <t>-1505969542</t>
  </si>
  <si>
    <t>51</t>
  </si>
  <si>
    <t>762522811</t>
  </si>
  <si>
    <t>Demontáž podlah s polštáři z prken tloušťky do 32 mm</t>
  </si>
  <si>
    <t>-1647488805</t>
  </si>
  <si>
    <t>24,4</t>
  </si>
  <si>
    <t>52</t>
  </si>
  <si>
    <t>762523104</t>
  </si>
  <si>
    <t>Položení podlahy z hoblovaných prken na sraz</t>
  </si>
  <si>
    <t>1953749672</t>
  </si>
  <si>
    <t xml:space="preserve">83    "materiál použitý z vybouraného - předpoklad 25% výměna</t>
  </si>
  <si>
    <t>53</t>
  </si>
  <si>
    <t>60515121</t>
  </si>
  <si>
    <t>řezivo jehličnaté boční prkno 40-60mm</t>
  </si>
  <si>
    <t>-458356378</t>
  </si>
  <si>
    <t>83,0*0,25*0,032</t>
  </si>
  <si>
    <t>0,664*1,1 'Přepočtené koeficientem množství</t>
  </si>
  <si>
    <t>54</t>
  </si>
  <si>
    <t>762595001</t>
  </si>
  <si>
    <t>Spojovací prostředky pro položení dřevěných podlah a zakrytí kanálů</t>
  </si>
  <si>
    <t>-2000250716</t>
  </si>
  <si>
    <t>83</t>
  </si>
  <si>
    <t>763</t>
  </si>
  <si>
    <t>Konstrukce suché výstavby</t>
  </si>
  <si>
    <t>55</t>
  </si>
  <si>
    <t>763111313</t>
  </si>
  <si>
    <t>SDK příčka tl 100 mm profil CW+UW 75 desky 1xA 12,5 bez izolace do EI 30</t>
  </si>
  <si>
    <t>-1846388413</t>
  </si>
  <si>
    <t>(3,52+0,65+2,65)*3,0</t>
  </si>
  <si>
    <t>-(0,8*1,97+0,7*1,97)</t>
  </si>
  <si>
    <t>56</t>
  </si>
  <si>
    <t>763111717</t>
  </si>
  <si>
    <t>SDK příčka základní penetrační nátěr (oboustranně)</t>
  </si>
  <si>
    <t>-357033083</t>
  </si>
  <si>
    <t>17,505</t>
  </si>
  <si>
    <t>57</t>
  </si>
  <si>
    <t>763111719</t>
  </si>
  <si>
    <t>SDK příčka úprava styku příčky a podhledu akrylátovým tmelem (oboustranně)</t>
  </si>
  <si>
    <t>935990520</t>
  </si>
  <si>
    <t>(3,52+0,65+2,65)*2</t>
  </si>
  <si>
    <t>58</t>
  </si>
  <si>
    <t>7631214.R1</t>
  </si>
  <si>
    <t>SDK stěna předsazená tl 150 mm profil CW+UW 100 deska 1xA 12,5 vč. izolace EI 15</t>
  </si>
  <si>
    <t>1119789913</t>
  </si>
  <si>
    <t>(1,2+2,65)*3,0</t>
  </si>
  <si>
    <t>4,02*3,0</t>
  </si>
  <si>
    <t>59</t>
  </si>
  <si>
    <t>763121477.R1</t>
  </si>
  <si>
    <t>SDK stěna předsazená tl 125 mm profil CW+UW 100 desky s vysokou mechanickou odolností 2xDIAMANT 12,5 s izolací EI 30 Rw do 19 dB</t>
  </si>
  <si>
    <t>-202209120</t>
  </si>
  <si>
    <t>60</t>
  </si>
  <si>
    <t>763121590</t>
  </si>
  <si>
    <t>SDK stěna předsazená pro osazení závěsného WC tl 150 - 250 mm profil CW+UW 50 desky 2xH2 12,5 bez TI</t>
  </si>
  <si>
    <t>-1999598073</t>
  </si>
  <si>
    <t xml:space="preserve">0,9*1,2    "WC</t>
  </si>
  <si>
    <t>61</t>
  </si>
  <si>
    <t>763121714</t>
  </si>
  <si>
    <t>SDK stěna předsazená základní penetrační nátěr</t>
  </si>
  <si>
    <t>-2083903720</t>
  </si>
  <si>
    <t>23,61</t>
  </si>
  <si>
    <t>36,964</t>
  </si>
  <si>
    <t>1,08</t>
  </si>
  <si>
    <t>62</t>
  </si>
  <si>
    <t>763121716</t>
  </si>
  <si>
    <t>SDK stěna předsazená úprava styku stěny a podhledu akrylátovým tmelem</t>
  </si>
  <si>
    <t>1711880426</t>
  </si>
  <si>
    <t>1,2+2,5+4,02</t>
  </si>
  <si>
    <t xml:space="preserve">(5,7+6,83)    "4-2.22/23</t>
  </si>
  <si>
    <t>63</t>
  </si>
  <si>
    <t>763131411</t>
  </si>
  <si>
    <t>SDK podhled desky 1xA 12,5 bez izolace dvouvrstvá spodní kce profil CD+UD</t>
  </si>
  <si>
    <t>1564082520</t>
  </si>
  <si>
    <t>13,9</t>
  </si>
  <si>
    <t>24,6</t>
  </si>
  <si>
    <t>64</t>
  </si>
  <si>
    <t>763131451</t>
  </si>
  <si>
    <t>SDK podhled deska 1xH2 12,5 bez izolace dvouvrstvá spodní kce profil CD+UD</t>
  </si>
  <si>
    <t>-671648215</t>
  </si>
  <si>
    <t>3,0</t>
  </si>
  <si>
    <t>65</t>
  </si>
  <si>
    <t>763131714</t>
  </si>
  <si>
    <t>SDK podhled základní penetrační nátěr</t>
  </si>
  <si>
    <t>-351339607</t>
  </si>
  <si>
    <t>58,2</t>
  </si>
  <si>
    <t>66</t>
  </si>
  <si>
    <t>763131751</t>
  </si>
  <si>
    <t>Montáž parotěsné zábrany do SDK podhledu</t>
  </si>
  <si>
    <t>1191640543</t>
  </si>
  <si>
    <t>67</t>
  </si>
  <si>
    <t>28329282</t>
  </si>
  <si>
    <t>fólie PE vyztužená Al vrstvou pro parotěsnou vrstvu 170g/m2</t>
  </si>
  <si>
    <t>1856725257</t>
  </si>
  <si>
    <t>58,2*1,1235 'Přepočtené koeficientem množství</t>
  </si>
  <si>
    <t>68</t>
  </si>
  <si>
    <t>763131752</t>
  </si>
  <si>
    <t>Montáž jedné vrstvy tepelné izolace do SDK podhledu</t>
  </si>
  <si>
    <t>1907522564</t>
  </si>
  <si>
    <t>69</t>
  </si>
  <si>
    <t>63152099</t>
  </si>
  <si>
    <t>pás tepelně izolační univerzální λ=0,032-0,033 tl 100mm</t>
  </si>
  <si>
    <t>1157610225</t>
  </si>
  <si>
    <t>58,2*1,08 'Přepočtené koeficientem množství</t>
  </si>
  <si>
    <t>70</t>
  </si>
  <si>
    <t>763131761</t>
  </si>
  <si>
    <t>Příplatek k SDK podhledu za plochu do 3 m2 jednotlivě</t>
  </si>
  <si>
    <t>822993252</t>
  </si>
  <si>
    <t>71</t>
  </si>
  <si>
    <t>763131821</t>
  </si>
  <si>
    <t>Demontáž SDK podhledu s dvouvrstvou nosnou kcí z ocelových profilů opláštění jednoduché</t>
  </si>
  <si>
    <t>-415657025</t>
  </si>
  <si>
    <t>72</t>
  </si>
  <si>
    <t>763172322</t>
  </si>
  <si>
    <t>Montáž dvířek revizních jednoplášťových SDK kcí vel. 300x300 mm pro příčky a předsazené stěny</t>
  </si>
  <si>
    <t>-1038999511</t>
  </si>
  <si>
    <t>73</t>
  </si>
  <si>
    <t>59030711</t>
  </si>
  <si>
    <t>dvířka revizní jednokřídlá s automatickým zámkem 300x300mm</t>
  </si>
  <si>
    <t>-927449758</t>
  </si>
  <si>
    <t>74</t>
  </si>
  <si>
    <t>998763301</t>
  </si>
  <si>
    <t>Přesun hmot tonážní pro sádrokartonové konstrukce v objektech v do 6 m</t>
  </si>
  <si>
    <t>-411932196</t>
  </si>
  <si>
    <t>75</t>
  </si>
  <si>
    <t>998763381</t>
  </si>
  <si>
    <t>Příplatek k přesunu hmot tonážní 763 SDK prováděný bez použití mechanizace</t>
  </si>
  <si>
    <t>-985257409</t>
  </si>
  <si>
    <t>764</t>
  </si>
  <si>
    <t>Konstrukce klempířské</t>
  </si>
  <si>
    <t>76</t>
  </si>
  <si>
    <t>764000911</t>
  </si>
  <si>
    <t>Zhotovení otvoru v plechové krytině plochy přes 0,02 do 0,5 m2</t>
  </si>
  <si>
    <t>1385989458</t>
  </si>
  <si>
    <t>77</t>
  </si>
  <si>
    <t>998764102</t>
  </si>
  <si>
    <t>Přesun hmot tonážní pro konstrukce klempířské v objektech v přes 6 do 12 m</t>
  </si>
  <si>
    <t>-408249040</t>
  </si>
  <si>
    <t>78</t>
  </si>
  <si>
    <t>998764181</t>
  </si>
  <si>
    <t>Příplatek k přesunu hmot tonážní 764 prováděný bez použití mechanizace</t>
  </si>
  <si>
    <t>-378292148</t>
  </si>
  <si>
    <t>766</t>
  </si>
  <si>
    <t>Konstrukce truhlářské</t>
  </si>
  <si>
    <t>79</t>
  </si>
  <si>
    <t>766441812</t>
  </si>
  <si>
    <t>Demontáž parapetních desek dřevěných nebo plastových šířky přes 300 mm délky do 1000 mm</t>
  </si>
  <si>
    <t>-1873396857</t>
  </si>
  <si>
    <t>1,15*3</t>
  </si>
  <si>
    <t>80</t>
  </si>
  <si>
    <t>766660171</t>
  </si>
  <si>
    <t>Montáž dveřních křídel otvíravých jednokřídlových š do 0,8 m do obložkové zárubně</t>
  </si>
  <si>
    <t>1089079252</t>
  </si>
  <si>
    <t xml:space="preserve">2   "800</t>
  </si>
  <si>
    <t xml:space="preserve">1   "700</t>
  </si>
  <si>
    <t>81</t>
  </si>
  <si>
    <t>611610.R3</t>
  </si>
  <si>
    <t>dveře jednokřídlé voštinové povrch lakovaný plné 700x1970-2100mm vč. kování, WC zámku, apod. dle specifikace v PD - předpokládaná cena</t>
  </si>
  <si>
    <t>-274001716</t>
  </si>
  <si>
    <t>82</t>
  </si>
  <si>
    <t>611610.R4</t>
  </si>
  <si>
    <t>dveře jednokřídlé voštinové povrch lakovaný plné 800x1970-2100mm vč. kování, WC zámku, apod. dle specifikace v PD - předpokládaná cena</t>
  </si>
  <si>
    <t>-315542322</t>
  </si>
  <si>
    <t>766682111</t>
  </si>
  <si>
    <t>Montáž zárubní obložkových pro dveře jednokřídlové tl stěny do 170 mm</t>
  </si>
  <si>
    <t>1932438825</t>
  </si>
  <si>
    <t xml:space="preserve">1   "800</t>
  </si>
  <si>
    <t>84</t>
  </si>
  <si>
    <t>61182307</t>
  </si>
  <si>
    <t>zárubeň jednokřídlá obložková s laminátovým povrchem tl stěny 60-150mm rozměru 600-1100/1970, 2100mm</t>
  </si>
  <si>
    <t>916601089</t>
  </si>
  <si>
    <t>85</t>
  </si>
  <si>
    <t>766691914</t>
  </si>
  <si>
    <t>Vyvěšení nebo zavěšení dřevěných křídel dveří pl do 2 m2</t>
  </si>
  <si>
    <t>-317011910</t>
  </si>
  <si>
    <t>86</t>
  </si>
  <si>
    <t>766691915</t>
  </si>
  <si>
    <t>Vyvěšení nebo zavěšení dřevěných křídel dveří pl přes 2 m2</t>
  </si>
  <si>
    <t>-244429249</t>
  </si>
  <si>
    <t>87</t>
  </si>
  <si>
    <t>766694126</t>
  </si>
  <si>
    <t>Montáž parapetních desek dřevěných nebo plastových š přes 30 cm</t>
  </si>
  <si>
    <t>-2013709267</t>
  </si>
  <si>
    <t>88</t>
  </si>
  <si>
    <t>60794106</t>
  </si>
  <si>
    <t>parapet dřevotřískový vnitřní povrch laminátový š 450mm</t>
  </si>
  <si>
    <t>574603578</t>
  </si>
  <si>
    <t>89</t>
  </si>
  <si>
    <t>7668111.R1</t>
  </si>
  <si>
    <t>D+M kuchyňské linky - dle specifikace v PD - vč. zařizovacích předmětů</t>
  </si>
  <si>
    <t>-1756413039</t>
  </si>
  <si>
    <t>90</t>
  </si>
  <si>
    <t>998766101</t>
  </si>
  <si>
    <t>Přesun hmot tonážní pro kce truhlářské v objektech v do 6 m</t>
  </si>
  <si>
    <t>2075423721</t>
  </si>
  <si>
    <t>91</t>
  </si>
  <si>
    <t>998766181</t>
  </si>
  <si>
    <t>Příplatek k přesunu hmot tonážní 766 prováděný bez použití mechanizace</t>
  </si>
  <si>
    <t>-1056358598</t>
  </si>
  <si>
    <t>771</t>
  </si>
  <si>
    <t>Podlahy z dlaždic</t>
  </si>
  <si>
    <t>92</t>
  </si>
  <si>
    <t>771161021</t>
  </si>
  <si>
    <t>Montáž profilu ukončujícího pro plynulý přechod (dlažby s kobercem apod.)</t>
  </si>
  <si>
    <t>1889275887</t>
  </si>
  <si>
    <t xml:space="preserve">0,8   "vstupní dveře</t>
  </si>
  <si>
    <t>93</t>
  </si>
  <si>
    <t>59054101</t>
  </si>
  <si>
    <t>profil přechodový Al s pohyblivým ramenem 10x20mm</t>
  </si>
  <si>
    <t>-1252263777</t>
  </si>
  <si>
    <t>0,8*1,05 'Přepočtené koeficientem množství</t>
  </si>
  <si>
    <t>94</t>
  </si>
  <si>
    <t>771591112</t>
  </si>
  <si>
    <t>Izolace pod dlažbu nátěrem nebo stěrkou ve dvou vrstvách</t>
  </si>
  <si>
    <t>1109621973</t>
  </si>
  <si>
    <t xml:space="preserve">3,0    "4-2.25</t>
  </si>
  <si>
    <t>95</t>
  </si>
  <si>
    <t>998771101</t>
  </si>
  <si>
    <t>Přesun hmot tonážní pro podlahy z dlaždic v objektech v do 6 m</t>
  </si>
  <si>
    <t>341257227</t>
  </si>
  <si>
    <t>96</t>
  </si>
  <si>
    <t>998771181</t>
  </si>
  <si>
    <t>Příplatek k přesunu hmot tonážní 771 prováděný bez použití mechanizace</t>
  </si>
  <si>
    <t>1739008637</t>
  </si>
  <si>
    <t>776</t>
  </si>
  <si>
    <t>Podlahy povlakové</t>
  </si>
  <si>
    <t>97</t>
  </si>
  <si>
    <t>776121112</t>
  </si>
  <si>
    <t>Vodou ředitelná penetrace savého podkladu povlakových podlah</t>
  </si>
  <si>
    <t>75019504</t>
  </si>
  <si>
    <t>1,5*2,116</t>
  </si>
  <si>
    <t>Mezisoučet</t>
  </si>
  <si>
    <t xml:space="preserve">13,9   "4.2.22</t>
  </si>
  <si>
    <t xml:space="preserve">24,6   "4.2.23</t>
  </si>
  <si>
    <t>98</t>
  </si>
  <si>
    <t>776121411</t>
  </si>
  <si>
    <t>Dvousložková penetrace dřevěného podkladu povlakových podlah</t>
  </si>
  <si>
    <t>-401713203</t>
  </si>
  <si>
    <t>99</t>
  </si>
  <si>
    <t>776131111</t>
  </si>
  <si>
    <t>Vyztužení podkladu povlakových podlah armovacím pletivem ze skelných vláken</t>
  </si>
  <si>
    <t>-1034699901</t>
  </si>
  <si>
    <t>100</t>
  </si>
  <si>
    <t>776141112</t>
  </si>
  <si>
    <t>Stěrka podlahová nivelační pro vyrovnání podkladu povlakových podlah pevnosti 20 MPa tl přes 3 do 5 mm</t>
  </si>
  <si>
    <t>1999886153</t>
  </si>
  <si>
    <t>101</t>
  </si>
  <si>
    <t>776201812</t>
  </si>
  <si>
    <t>Demontáž lepených povlakových podlah s podložkou ručně</t>
  </si>
  <si>
    <t>-1065668951</t>
  </si>
  <si>
    <t xml:space="preserve">2,116*1,5   "chodba</t>
  </si>
  <si>
    <t>102</t>
  </si>
  <si>
    <t>776221111</t>
  </si>
  <si>
    <t>Lepení pásů z PVC standardním lepidlem</t>
  </si>
  <si>
    <t>-496007399</t>
  </si>
  <si>
    <t>103</t>
  </si>
  <si>
    <t>28412285</t>
  </si>
  <si>
    <t>krytina podlahová heterogenní tl 2mm</t>
  </si>
  <si>
    <t>354030558</t>
  </si>
  <si>
    <t>64,374*1,1 'Přepočtené koeficientem množství</t>
  </si>
  <si>
    <t>104</t>
  </si>
  <si>
    <t>776411111</t>
  </si>
  <si>
    <t>Montáž obvodových soklíků výšky do 80 mm</t>
  </si>
  <si>
    <t>-2714157</t>
  </si>
  <si>
    <t xml:space="preserve">(2,5+2,15+0,65)*2   "4-2.25</t>
  </si>
  <si>
    <t xml:space="preserve">1,5*2   "2.01</t>
  </si>
  <si>
    <t xml:space="preserve">(3,52+4,02)*2   "4-2.24</t>
  </si>
  <si>
    <t xml:space="preserve">(5,7+6,83)*2   "4-2.22/23</t>
  </si>
  <si>
    <t>105</t>
  </si>
  <si>
    <t>28411003</t>
  </si>
  <si>
    <t>lišta soklová PVC 30x30mm</t>
  </si>
  <si>
    <t>-1060536877</t>
  </si>
  <si>
    <t>53,74*1,1 'Přepočtené koeficientem množství</t>
  </si>
  <si>
    <t>106</t>
  </si>
  <si>
    <t>776421312</t>
  </si>
  <si>
    <t>Montáž přechodových šroubovaných lišt</t>
  </si>
  <si>
    <t>-1866247481</t>
  </si>
  <si>
    <t>0,8*2</t>
  </si>
  <si>
    <t>0,7</t>
  </si>
  <si>
    <t>107</t>
  </si>
  <si>
    <t>59054153</t>
  </si>
  <si>
    <t>profil přechodový mezi kobercem a dlažbou, laminátovou nebo dřevěnou podlahou</t>
  </si>
  <si>
    <t>-1400217007</t>
  </si>
  <si>
    <t>2,3*1,02 'Přepočtené koeficientem množství</t>
  </si>
  <si>
    <t>108</t>
  </si>
  <si>
    <t>776991121</t>
  </si>
  <si>
    <t>Základní čištění nově položených podlahovin vysátím a setřením vlhkým mopem</t>
  </si>
  <si>
    <t>1918263761</t>
  </si>
  <si>
    <t>109</t>
  </si>
  <si>
    <t>998776101</t>
  </si>
  <si>
    <t>Přesun hmot tonážní pro podlahy povlakové v objektech v do 6 m</t>
  </si>
  <si>
    <t>-266732801</t>
  </si>
  <si>
    <t>110</t>
  </si>
  <si>
    <t>998776181</t>
  </si>
  <si>
    <t>Příplatek k přesunu hmot tonážní 776 prováděný bez použití mechanizace</t>
  </si>
  <si>
    <t>-650366647</t>
  </si>
  <si>
    <t>781</t>
  </si>
  <si>
    <t>Dokončovací práce - obklady</t>
  </si>
  <si>
    <t>111</t>
  </si>
  <si>
    <t>781121011</t>
  </si>
  <si>
    <t>Nátěr penetrační na stěnu</t>
  </si>
  <si>
    <t>1804475170</t>
  </si>
  <si>
    <t xml:space="preserve">(2,5+1,2)*2,0   "4-2.26</t>
  </si>
  <si>
    <t xml:space="preserve">(4,0+0,6*2)*0,6   "4-2.24 - za kuch. linkou</t>
  </si>
  <si>
    <t>112</t>
  </si>
  <si>
    <t>781131112</t>
  </si>
  <si>
    <t>Izolace pod obklad nátěrem nebo stěrkou ve dvou vrstvách</t>
  </si>
  <si>
    <t>7743389</t>
  </si>
  <si>
    <t>113</t>
  </si>
  <si>
    <t>781131241</t>
  </si>
  <si>
    <t>Izolace pod obklad těsnícími pásy vnitřní kout</t>
  </si>
  <si>
    <t>-1179890091</t>
  </si>
  <si>
    <t>114</t>
  </si>
  <si>
    <t>781131264</t>
  </si>
  <si>
    <t>Izolace pod obklad těsnícími pásy mezi podlahou a stěnou</t>
  </si>
  <si>
    <t>573999771</t>
  </si>
  <si>
    <t xml:space="preserve">(2,5+1,2)*2   "4-2.26</t>
  </si>
  <si>
    <t>115</t>
  </si>
  <si>
    <t>781151031</t>
  </si>
  <si>
    <t>Celoplošné vyrovnání podkladu stěrkou tl 3 mm</t>
  </si>
  <si>
    <t>-878008648</t>
  </si>
  <si>
    <t>116</t>
  </si>
  <si>
    <t>781471810</t>
  </si>
  <si>
    <t>Demontáž obkladů z obkladaček keramických kladených do malty</t>
  </si>
  <si>
    <t>1033972359</t>
  </si>
  <si>
    <t xml:space="preserve">2,7*1,5   "za kuchyn. linkou</t>
  </si>
  <si>
    <t>117</t>
  </si>
  <si>
    <t>781474111</t>
  </si>
  <si>
    <t>Montáž obkladů vnitřních keramických hladkých přes 6 do 9 ks/m2 lepených flexibilním lepidlem</t>
  </si>
  <si>
    <t>590874529</t>
  </si>
  <si>
    <t>118</t>
  </si>
  <si>
    <t>59761026</t>
  </si>
  <si>
    <t>obklad keramický hladký do 12ks/m2</t>
  </si>
  <si>
    <t>-942820699</t>
  </si>
  <si>
    <t>10,52*1,15 'Přepočtené koeficientem množství</t>
  </si>
  <si>
    <t>119</t>
  </si>
  <si>
    <t>781477111</t>
  </si>
  <si>
    <t>Příplatek k montáži obkladů vnitřních keramických hladkých za plochu do 10 m2</t>
  </si>
  <si>
    <t>-135950107</t>
  </si>
  <si>
    <t>120</t>
  </si>
  <si>
    <t>781492251</t>
  </si>
  <si>
    <t>Montáž profilů ukončovacích lepených flexibilním cementovým lepidlem</t>
  </si>
  <si>
    <t>1495146651</t>
  </si>
  <si>
    <t>121</t>
  </si>
  <si>
    <t>19416010</t>
  </si>
  <si>
    <t>lišta ukončovací hliníková 8mm</t>
  </si>
  <si>
    <t>-1965840499</t>
  </si>
  <si>
    <t>7,4*1,1 'Přepočtené koeficientem množství</t>
  </si>
  <si>
    <t>122</t>
  </si>
  <si>
    <t>781495211</t>
  </si>
  <si>
    <t>Čištění vnitřních ploch stěn po provedení obkladu chemickými prostředky</t>
  </si>
  <si>
    <t>1123227718</t>
  </si>
  <si>
    <t>123</t>
  </si>
  <si>
    <t>998781101</t>
  </si>
  <si>
    <t>Přesun hmot tonážní pro obklady keramické v objektech v do 6 m</t>
  </si>
  <si>
    <t>486210703</t>
  </si>
  <si>
    <t>124</t>
  </si>
  <si>
    <t>998781181</t>
  </si>
  <si>
    <t>Příplatek k přesunu hmot tonážní 781 prováděný bez použití mechanizace</t>
  </si>
  <si>
    <t>1921506936</t>
  </si>
  <si>
    <t>783</t>
  </si>
  <si>
    <t>Dokončovací práce - nátěry</t>
  </si>
  <si>
    <t>125</t>
  </si>
  <si>
    <t>783203110</t>
  </si>
  <si>
    <t>Provedení napouštěcího jednonásobného nátěru tesařských konstrukcí zabudovaných do konstrukce</t>
  </si>
  <si>
    <t>1344540896</t>
  </si>
  <si>
    <t>ošetření stávajících dřevěných kcí - předpokládané množství</t>
  </si>
  <si>
    <t xml:space="preserve">117,0   "trámy a ostatní kce</t>
  </si>
  <si>
    <t>126</t>
  </si>
  <si>
    <t>24626703</t>
  </si>
  <si>
    <t>hmota nátěrová syntetická s obsahem biocidů napouštěcí na dřevo</t>
  </si>
  <si>
    <t>litr</t>
  </si>
  <si>
    <t>-146991509</t>
  </si>
  <si>
    <t>200*0,12 'Přepočtené koeficientem množství</t>
  </si>
  <si>
    <t>127</t>
  </si>
  <si>
    <t>783203120</t>
  </si>
  <si>
    <t>Provedení napouštěcího dvojnásobného nátěru tesařských konstrukcí zabudovaných do konstrukce</t>
  </si>
  <si>
    <t>-1335688363</t>
  </si>
  <si>
    <t>128</t>
  </si>
  <si>
    <t>-1823290024</t>
  </si>
  <si>
    <t>200*0,18 'Přepočtené koeficientem množství</t>
  </si>
  <si>
    <t>129</t>
  </si>
  <si>
    <t>7833471.R1</t>
  </si>
  <si>
    <t>Krycí polyuretanový nátěr zárubní - dle specifikace v PD</t>
  </si>
  <si>
    <t>soub.</t>
  </si>
  <si>
    <t>-1324989069</t>
  </si>
  <si>
    <t>784</t>
  </si>
  <si>
    <t>Dokončovací práce - malby a tapety</t>
  </si>
  <si>
    <t>130</t>
  </si>
  <si>
    <t>784121001</t>
  </si>
  <si>
    <t>Oškrabání malby v místnostech v do 3,80 m</t>
  </si>
  <si>
    <t>1928317343</t>
  </si>
  <si>
    <t>131</t>
  </si>
  <si>
    <t>784121011</t>
  </si>
  <si>
    <t>Rozmývání podkladu po oškrabání malby v místnostech v do 3,80 m</t>
  </si>
  <si>
    <t>-2114590768</t>
  </si>
  <si>
    <t>132</t>
  </si>
  <si>
    <t>784181101</t>
  </si>
  <si>
    <t>Základní akrylátová jednonásobná bezbarvá penetrace podkladu v místnostech v do 3,80 m</t>
  </si>
  <si>
    <t>1415598617</t>
  </si>
  <si>
    <t>133</t>
  </si>
  <si>
    <t>784211101</t>
  </si>
  <si>
    <t>Dvojnásobné bílé malby ze směsí za mokra výborně oděruvzdorných v místnostech v do 3,80 m</t>
  </si>
  <si>
    <t>-242940549</t>
  </si>
  <si>
    <t xml:space="preserve">78,53   "opravy omítek</t>
  </si>
  <si>
    <t xml:space="preserve">1,0+4,0   "zazdívky</t>
  </si>
  <si>
    <t xml:space="preserve">17,505*2    "SDK příčka</t>
  </si>
  <si>
    <t xml:space="preserve">61,654    "předsazená stěna</t>
  </si>
  <si>
    <t xml:space="preserve">61,2    "SDK podhled</t>
  </si>
  <si>
    <t xml:space="preserve">-10,52   "obklady</t>
  </si>
  <si>
    <t>SO 701_01 - Rozvody ZTI, zařizovací předměty</t>
  </si>
  <si>
    <t>721 - Kanalizace</t>
  </si>
  <si>
    <t>722 - Vodovod</t>
  </si>
  <si>
    <t>725 - Zařizovací předměty</t>
  </si>
  <si>
    <t>721</t>
  </si>
  <si>
    <t>Kanalizace</t>
  </si>
  <si>
    <t>17-4042</t>
  </si>
  <si>
    <t>Potrubí PPs HT hrdlové DN 40</t>
  </si>
  <si>
    <t>17-4043</t>
  </si>
  <si>
    <t>Potrubí PPs HT DN 50</t>
  </si>
  <si>
    <t>17-4045</t>
  </si>
  <si>
    <t>Potrubí PPs HT hrdlové DN 100</t>
  </si>
  <si>
    <t>19-4104</t>
  </si>
  <si>
    <t>Vyvedení odpadních vypustek 40x1,8</t>
  </si>
  <si>
    <t>19-4105</t>
  </si>
  <si>
    <t>Vyvedení odpadních vypustek 50x1.8</t>
  </si>
  <si>
    <t>19-4109</t>
  </si>
  <si>
    <t>Vyvedení odpadních vypustek 110</t>
  </si>
  <si>
    <t>22-6511</t>
  </si>
  <si>
    <t>Sifon pro pračku a myčku</t>
  </si>
  <si>
    <t>ks</t>
  </si>
  <si>
    <t>29-0111</t>
  </si>
  <si>
    <t>Zkouška těsnosti potrubí do DN125</t>
  </si>
  <si>
    <t>722</t>
  </si>
  <si>
    <t>Vodovod</t>
  </si>
  <si>
    <t>17-4002</t>
  </si>
  <si>
    <t xml:space="preserve">Potrubí z plast. hmot  DN 20/2.0</t>
  </si>
  <si>
    <t>17-4003</t>
  </si>
  <si>
    <t>Potrubí z plast. hmot DN 25/2.7</t>
  </si>
  <si>
    <t>17-6112</t>
  </si>
  <si>
    <t>Montáž potrubí z plast.trub 20mm</t>
  </si>
  <si>
    <t>17-6113</t>
  </si>
  <si>
    <t>Montáž potrubí z plast.trub 25mm</t>
  </si>
  <si>
    <t>18-1221</t>
  </si>
  <si>
    <t>Izolace potr. trub.6-10mm do DN22</t>
  </si>
  <si>
    <t>18-1231</t>
  </si>
  <si>
    <t>Izolace potr.trub.10-15mm doDN22</t>
  </si>
  <si>
    <t>22-4152</t>
  </si>
  <si>
    <t>Ventil kulový pračkový DN15</t>
  </si>
  <si>
    <t>22-9101</t>
  </si>
  <si>
    <t>Montaž vod.armatur G 1/2</t>
  </si>
  <si>
    <t>23-2045</t>
  </si>
  <si>
    <t>Kulový kohout G20</t>
  </si>
  <si>
    <t>23-9103</t>
  </si>
  <si>
    <t>Mont.armat. s 2zav. G 20</t>
  </si>
  <si>
    <t>22-0111</t>
  </si>
  <si>
    <t>Nastěnky</t>
  </si>
  <si>
    <t>29-0226</t>
  </si>
  <si>
    <t>Tlakové zkoušky potrubí do DN 50</t>
  </si>
  <si>
    <t>29-0234</t>
  </si>
  <si>
    <t>Dezinfekce potrubí do DN 80</t>
  </si>
  <si>
    <t>725</t>
  </si>
  <si>
    <t>Zařizovací předměty</t>
  </si>
  <si>
    <t>11-1254</t>
  </si>
  <si>
    <t>Nádrž spachovací k závěsnému WC</t>
  </si>
  <si>
    <t>kpl</t>
  </si>
  <si>
    <t>11-2021</t>
  </si>
  <si>
    <t>Klozet závěsný</t>
  </si>
  <si>
    <t>11-9123</t>
  </si>
  <si>
    <t>Montáž klozetů závěsných</t>
  </si>
  <si>
    <t>sb</t>
  </si>
  <si>
    <t>21-1621</t>
  </si>
  <si>
    <t>Umyvadlo se zápachovou uzávěrkou</t>
  </si>
  <si>
    <t>21-9102</t>
  </si>
  <si>
    <t>Montáž umyvadel na šrouby</t>
  </si>
  <si>
    <t>sou</t>
  </si>
  <si>
    <t>81-3141</t>
  </si>
  <si>
    <t>Rohový ventil DN 15</t>
  </si>
  <si>
    <t>81-9402</t>
  </si>
  <si>
    <t>Montáž rohových ventilů G1/2</t>
  </si>
  <si>
    <t>82-1326</t>
  </si>
  <si>
    <t>Beterie dřez .stojánkové pákové</t>
  </si>
  <si>
    <t>82-2611</t>
  </si>
  <si>
    <t>Baterie umyvadlové stojánkové</t>
  </si>
  <si>
    <t>82-9131</t>
  </si>
  <si>
    <t>Montáž baterií stojánkových1/2</t>
  </si>
  <si>
    <t>KS</t>
  </si>
  <si>
    <t>84-1311</t>
  </si>
  <si>
    <t>Baterie sprch. nástěnné pákové</t>
  </si>
  <si>
    <t>84-9412</t>
  </si>
  <si>
    <t>montáž sprch.nástěnných baterií</t>
  </si>
  <si>
    <t>SO 701_02 - Silnoproudé rozvody</t>
  </si>
  <si>
    <t>D1 - Elektroinstalace - materiál a montáže</t>
  </si>
  <si>
    <t>HSV - HSV</t>
  </si>
  <si>
    <t xml:space="preserve">    D6 - Svítidla včetně zdrojů, poplatku za recyklaci a montáže</t>
  </si>
  <si>
    <t xml:space="preserve">M_03 - Bytový rozvaděč  (10kA)</t>
  </si>
  <si>
    <t>M_04 - EPS</t>
  </si>
  <si>
    <t>M_05 - Slaboproudé rozvody materiál a montáže</t>
  </si>
  <si>
    <t>D1</t>
  </si>
  <si>
    <t>Elektroinstalace - materiál a montáže</t>
  </si>
  <si>
    <t>Přístrojová instalační krabice plastová, universální (montáž do dutých stěn i pod omítku)</t>
  </si>
  <si>
    <t>Rozvodná instalační krabice plastová, samozhášivá, pr. 68 mm, universální (montáž do dutých stěn i pod omítku), pro svorkování a odbočování kabelů typu CYKY, se svorkovnicí a víčkem.</t>
  </si>
  <si>
    <t>Spínač jednopólový v provedení pod omítku, 10A/230V, barva bílá, plastové samozhášivé provedení, zapojení 1, krytí IP20</t>
  </si>
  <si>
    <t>Spínač sériový v provedení pod omítku, 10A/230V, barva bílá, plastové provedení, samozhášivé, zapojení 5, krytí IP20</t>
  </si>
  <si>
    <t>Schodišťový přepínač v provedení pod omítku, 10A/230V, barva bílá, plastové provedení, samozhášivé, zapojení 6, krytí IP20</t>
  </si>
  <si>
    <t>Dvojitý schodišťový přepínač v provedení pod omítku, 10A/230V, barva bílá, plastové samozhášivé provedení, zapojení 6+6, krytí IP20</t>
  </si>
  <si>
    <t>Křížový přepínač v provedení pod omítku, 10A/230V, barva bílá, plastové provedení, samozhášivé, zapojení 7, krytí IP20</t>
  </si>
  <si>
    <t>Zásuvka jednonásobná jednofázová s ochranným kolíkem v provedení pod omítku, 16A/230V, barva bílá, krytí IP 40</t>
  </si>
  <si>
    <t>Sporáková kombinace 25A/400V</t>
  </si>
  <si>
    <t>Kabel CYKY-O 2x1,5</t>
  </si>
  <si>
    <t>Kabel CYKY-O 3x1,5</t>
  </si>
  <si>
    <t>Kabel CYKY-J 3x1,5</t>
  </si>
  <si>
    <t>Kabel CYKY-J 3x2,5</t>
  </si>
  <si>
    <t>Kabel CYKY-J 5x1,5</t>
  </si>
  <si>
    <t>Kabel CYKY-J 5x2,5</t>
  </si>
  <si>
    <t xml:space="preserve">Vodič CY6  zelenožlutý</t>
  </si>
  <si>
    <t>Sádra elektroinstalační</t>
  </si>
  <si>
    <t>kq</t>
  </si>
  <si>
    <t>Izolační páska</t>
  </si>
  <si>
    <t>Smršťovací bužírka 20mm sada 10ks</t>
  </si>
  <si>
    <t>Stahovací pásek 2,6mm/200</t>
  </si>
  <si>
    <t>Svorka na spojování vodičů 2x1-2,5</t>
  </si>
  <si>
    <t>Svorka na spojování vodičů 3x1-2,5</t>
  </si>
  <si>
    <t>Hmoždinka HM8 + vrut</t>
  </si>
  <si>
    <t>Vysekání rýhy v cihelných zdech hloubka 3cm šířka do 7cm včetně úklidu sutě</t>
  </si>
  <si>
    <t>Vyplnění a omítnutí rýhy v cihelných zdech hloubka 3cm šířka do 7cm, včetně materiálu</t>
  </si>
  <si>
    <t>Vysekání rýhy v cihelných zdech hloubka 3cm šířka do 3cm včetně úklidu sutě</t>
  </si>
  <si>
    <t>Vyplnění a omítnutí rýhy v cihelných zdech hloubka 3cm šířka do 3cm, včetně materiálu</t>
  </si>
  <si>
    <t xml:space="preserve">Vyvrtání otvoru do stěny, pro rozvodnou nebo přístrojovou krabici  pr.68mm včetně úklidu sutě</t>
  </si>
  <si>
    <t>Připojení VZT</t>
  </si>
  <si>
    <t>Ukončení drátu do 6mm2</t>
  </si>
  <si>
    <t>Ukončení kabelu do 3x4mm2</t>
  </si>
  <si>
    <t>Ukončení kabelu do 5x4mm2</t>
  </si>
  <si>
    <t>Montáž rozvodnice do 50kg</t>
  </si>
  <si>
    <t>Drobný pomocný materiál (5% z celkové ceny materiálu)</t>
  </si>
  <si>
    <t>%</t>
  </si>
  <si>
    <t>Přesun materiálu (5% z celkové ceny materiálu)</t>
  </si>
  <si>
    <t>Stavební přípomoci (3% z celkové ceny montáží)</t>
  </si>
  <si>
    <t>Revize el. zařízení</t>
  </si>
  <si>
    <t>Zkouška a prohlídka rozvodných zařízení</t>
  </si>
  <si>
    <t>Vypracování dokumentace skutečného provedení</t>
  </si>
  <si>
    <t>Proškolení obsluhy</t>
  </si>
  <si>
    <t>D6</t>
  </si>
  <si>
    <t>Svítidla včetně zdrojů, poplatku za recyklaci a montáže</t>
  </si>
  <si>
    <t>1.4</t>
  </si>
  <si>
    <t>-929129197</t>
  </si>
  <si>
    <t>2.3</t>
  </si>
  <si>
    <t>-157019962</t>
  </si>
  <si>
    <t>B1</t>
  </si>
  <si>
    <t>Kruhové plastové interiérové LED svítidlo na přisazení ke stropu nebo na stěnu s nárazuvzdorným difuzorem z translucentního polykarbonátu IP54, 24W/230V 2840lm</t>
  </si>
  <si>
    <t>1210337541</t>
  </si>
  <si>
    <t>B2</t>
  </si>
  <si>
    <t>Kruhové plastové interiérové LED svítidlo na přisazení ke stropu nebo na stěnu s nárazuvzdorným difuzorem z translucentního polykarbonátu IP54, 14W/230V 1740lm</t>
  </si>
  <si>
    <t>1099523133</t>
  </si>
  <si>
    <t>B3</t>
  </si>
  <si>
    <t>Kruhové plastové interiérové LED svítidlo na přisazení ke stropu nebo na stěnu s nárazuvzdorným difuzorem z translucentního polykarbonátu IP54, 26W/230V 3140lm</t>
  </si>
  <si>
    <t>71172199</t>
  </si>
  <si>
    <t>C1</t>
  </si>
  <si>
    <t>Nástěnné, přisazené svítidlo, těleso hliník, povrch bílá, difuzor plast PC opál, LED 10W, 856lm, neutrální 4000K, 230V, do koupelny IP44, Ra80, tř.2, rozměry 30x70x602mm</t>
  </si>
  <si>
    <t>-2031735426</t>
  </si>
  <si>
    <t>C2</t>
  </si>
  <si>
    <t>Nástěnné, přisazené svítidlo, těleso hliník, povrch bílá, difuzor plast PC opál, LED 14W, 1294lm, neutrální 4000K, 230V, do koupelny IP44, Ra80, tř.2, rozměry 30x70x902mm</t>
  </si>
  <si>
    <t>-801694743</t>
  </si>
  <si>
    <t>M_03</t>
  </si>
  <si>
    <t xml:space="preserve">Bytový rozvaděč  (10kA)</t>
  </si>
  <si>
    <t>1.1</t>
  </si>
  <si>
    <t>Rozvodnice zapuštěná,6x 12 modulů, dveře plné, 4-řadá, bílá</t>
  </si>
  <si>
    <t>2.1</t>
  </si>
  <si>
    <t>Hlavní vypínač třípólový 40A na lištu</t>
  </si>
  <si>
    <t>3.1</t>
  </si>
  <si>
    <t>Kombinovaný svodič přepětí B+C TNS 275/12,5</t>
  </si>
  <si>
    <t>4.1</t>
  </si>
  <si>
    <t>Jistič jednopólový + proudový chránič 10A/0,03A/B</t>
  </si>
  <si>
    <t>5.1</t>
  </si>
  <si>
    <t>Jistič jednopólový B16/1</t>
  </si>
  <si>
    <t>6.1</t>
  </si>
  <si>
    <t>Jistič třípólový B16/3</t>
  </si>
  <si>
    <t>7.1</t>
  </si>
  <si>
    <t>Proudový chránič 25A/4/0,03A</t>
  </si>
  <si>
    <t>8.1</t>
  </si>
  <si>
    <t>Jistič jednopólový B2/1</t>
  </si>
  <si>
    <t>9.1</t>
  </si>
  <si>
    <t>Stykač 20A 230V 1Z+1R</t>
  </si>
  <si>
    <t>10.1</t>
  </si>
  <si>
    <t>Stykač 25A 230V 3Z+1R</t>
  </si>
  <si>
    <t>11.1</t>
  </si>
  <si>
    <t>Lišta propojovací, 3pól/10mm2/1m</t>
  </si>
  <si>
    <t>12.1</t>
  </si>
  <si>
    <t>Popis přístrojů a okruhů</t>
  </si>
  <si>
    <t>14.1</t>
  </si>
  <si>
    <t>Drobný pomocný materiál (3% z celkové ceny materiálu)</t>
  </si>
  <si>
    <t>15.1</t>
  </si>
  <si>
    <t>16.1</t>
  </si>
  <si>
    <t>Montáž rozvodnice (30% z celkové ceny materiálu)</t>
  </si>
  <si>
    <t>17.1</t>
  </si>
  <si>
    <t>Protokol o kusové zkoušce a kompletnosti rozvaděče</t>
  </si>
  <si>
    <t>18.1</t>
  </si>
  <si>
    <t>Výrobní štítek</t>
  </si>
  <si>
    <t>M_04</t>
  </si>
  <si>
    <t>EPS</t>
  </si>
  <si>
    <t>1.2</t>
  </si>
  <si>
    <t>Požární hlásič opticko kouřový - autonomní. Při výskytu kouře se zapne vestavěná poplašná siréna. Akustická kontrola stavu baterie a možnost testu funkce požárního hlásiče</t>
  </si>
  <si>
    <t>M_05</t>
  </si>
  <si>
    <t>Slaboproudé rozvody materiál a montáže</t>
  </si>
  <si>
    <t>1.3</t>
  </si>
  <si>
    <t>Krabice KU 68/2-1902(KO 68) odbočná</t>
  </si>
  <si>
    <t>2.2</t>
  </si>
  <si>
    <t>3.2</t>
  </si>
  <si>
    <t>Zásuvka T+R,SAT, koncová, ABB Tango</t>
  </si>
  <si>
    <t>4.2</t>
  </si>
  <si>
    <t>Datová zásuvka RJ45</t>
  </si>
  <si>
    <t>5.2</t>
  </si>
  <si>
    <t>Koaxiální kabel KH 21 D</t>
  </si>
  <si>
    <t>6.2</t>
  </si>
  <si>
    <t>Kabel UTP CAT 5e</t>
  </si>
  <si>
    <t>134</t>
  </si>
  <si>
    <t>7.2</t>
  </si>
  <si>
    <t>Trubka MONOFLEX 2332</t>
  </si>
  <si>
    <t>136</t>
  </si>
  <si>
    <t>8.2</t>
  </si>
  <si>
    <t>Protahovací vodič CY1,5 mm</t>
  </si>
  <si>
    <t>138</t>
  </si>
  <si>
    <t>10.2</t>
  </si>
  <si>
    <t>142</t>
  </si>
  <si>
    <t>11.2</t>
  </si>
  <si>
    <t>144</t>
  </si>
  <si>
    <t>12.2</t>
  </si>
  <si>
    <t>146</t>
  </si>
  <si>
    <t>13.2</t>
  </si>
  <si>
    <t>Přesun a přepojení stávajícího domácího telefonu do nové pozice</t>
  </si>
  <si>
    <t>148</t>
  </si>
  <si>
    <t>14.2</t>
  </si>
  <si>
    <t>Měření, nastavení</t>
  </si>
  <si>
    <t>150</t>
  </si>
  <si>
    <t>15.2</t>
  </si>
  <si>
    <t>Výchozí revize el. zařízení</t>
  </si>
  <si>
    <t>152</t>
  </si>
  <si>
    <t>16.2</t>
  </si>
  <si>
    <t>154</t>
  </si>
  <si>
    <t>17.2</t>
  </si>
  <si>
    <t>156</t>
  </si>
  <si>
    <t>SO 701_03 - Vytápění</t>
  </si>
  <si>
    <t>M720 - Vytápění</t>
  </si>
  <si>
    <t>M720</t>
  </si>
  <si>
    <t>elektrický přímotopný panel s akumulací</t>
  </si>
  <si>
    <t>stojan pevný (pár)</t>
  </si>
  <si>
    <t>vestavěný dotykový termostat</t>
  </si>
  <si>
    <t>elektrické koupelnové těleso</t>
  </si>
  <si>
    <t>časový spínač do zásuvky 230 V</t>
  </si>
  <si>
    <t>montáž těles</t>
  </si>
  <si>
    <t>elektrické dopojení těles</t>
  </si>
  <si>
    <t>demontáž stávajíích těles + likvidace</t>
  </si>
  <si>
    <t>dopravné</t>
  </si>
  <si>
    <t>SO 999 - Vícerozpočtové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</si>
  <si>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</si>
  <si>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</si>
  <si>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</si>
  <si>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</si>
  <si>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</si>
  <si>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</si>
  <si>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</si>
  <si>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</si>
  <si>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032903000</t>
  </si>
  <si>
    <t>Náklady na provoz a údržbu vybavení staveniště</t>
  </si>
  <si>
    <t>1024</t>
  </si>
  <si>
    <t>-2055008608</t>
  </si>
  <si>
    <t>033203000</t>
  </si>
  <si>
    <t>Energie pro zařízení staveniště</t>
  </si>
  <si>
    <t>1398363989</t>
  </si>
  <si>
    <t>035103001</t>
  </si>
  <si>
    <t>Pronájem ploch</t>
  </si>
  <si>
    <t>551851532</t>
  </si>
  <si>
    <t>VRN7</t>
  </si>
  <si>
    <t>Provozní vlivy</t>
  </si>
  <si>
    <t>071203000</t>
  </si>
  <si>
    <t>Provoz dalšího subjektu</t>
  </si>
  <si>
    <t>659802609</t>
  </si>
  <si>
    <t>VRN9</t>
  </si>
  <si>
    <t>Ostatní náklady</t>
  </si>
  <si>
    <t>094103000</t>
  </si>
  <si>
    <t>Náklady na plánované vyklizení objektu</t>
  </si>
  <si>
    <t>hod.</t>
  </si>
  <si>
    <t>415481415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</si>
</sst>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ZN2023_077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obecních bytů Bergerovo nám. - čp. 30 byt č.4 (2NP)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Stráž nad Nisou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9. 12. 2023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Stráž nad Nisou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RIP - stavební projekty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Bc. Zuzana Kosáková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701 -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701 - Stavební část'!P134</f>
        <v>0</v>
      </c>
      <c r="AV95" s="129">
        <f>'SO 701 - Stavební část'!J33</f>
        <v>0</v>
      </c>
      <c r="AW95" s="129">
        <f>'SO 701 - Stavební část'!J34</f>
        <v>0</v>
      </c>
      <c r="AX95" s="129">
        <f>'SO 701 - Stavební část'!J35</f>
        <v>0</v>
      </c>
      <c r="AY95" s="129">
        <f>'SO 701 - Stavební část'!J36</f>
        <v>0</v>
      </c>
      <c r="AZ95" s="129">
        <f>'SO 701 - Stavební část'!F33</f>
        <v>0</v>
      </c>
      <c r="BA95" s="129">
        <f>'SO 701 - Stavební část'!F34</f>
        <v>0</v>
      </c>
      <c r="BB95" s="129">
        <f>'SO 701 - Stavební část'!F35</f>
        <v>0</v>
      </c>
      <c r="BC95" s="129">
        <f>'SO 701 - Stavební část'!F36</f>
        <v>0</v>
      </c>
      <c r="BD95" s="131">
        <f>'SO 701 - Stavební část'!F37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24.7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701_01 - Rozvody ZTI,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701_01 - Rozvody ZTI, ...'!P119</f>
        <v>0</v>
      </c>
      <c r="AV96" s="129">
        <f>'SO 701_01 - Rozvody ZTI, ...'!J33</f>
        <v>0</v>
      </c>
      <c r="AW96" s="129">
        <f>'SO 701_01 - Rozvody ZTI, ...'!J34</f>
        <v>0</v>
      </c>
      <c r="AX96" s="129">
        <f>'SO 701_01 - Rozvody ZTI, ...'!J35</f>
        <v>0</v>
      </c>
      <c r="AY96" s="129">
        <f>'SO 701_01 - Rozvody ZTI, ...'!J36</f>
        <v>0</v>
      </c>
      <c r="AZ96" s="129">
        <f>'SO 701_01 - Rozvody ZTI, ...'!F33</f>
        <v>0</v>
      </c>
      <c r="BA96" s="129">
        <f>'SO 701_01 - Rozvody ZTI, ...'!F34</f>
        <v>0</v>
      </c>
      <c r="BB96" s="129">
        <f>'SO 701_01 - Rozvody ZTI, ...'!F35</f>
        <v>0</v>
      </c>
      <c r="BC96" s="129">
        <f>'SO 701_01 - Rozvody ZTI, ...'!F36</f>
        <v>0</v>
      </c>
      <c r="BD96" s="131">
        <f>'SO 701_01 - Rozvody ZTI, ...'!F37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7" customFormat="1" ht="24.7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701_02 - Silnoproudé r...'!J30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701_02 - Silnoproudé r...'!P122</f>
        <v>0</v>
      </c>
      <c r="AV97" s="129">
        <f>'SO 701_02 - Silnoproudé r...'!J33</f>
        <v>0</v>
      </c>
      <c r="AW97" s="129">
        <f>'SO 701_02 - Silnoproudé r...'!J34</f>
        <v>0</v>
      </c>
      <c r="AX97" s="129">
        <f>'SO 701_02 - Silnoproudé r...'!J35</f>
        <v>0</v>
      </c>
      <c r="AY97" s="129">
        <f>'SO 701_02 - Silnoproudé r...'!J36</f>
        <v>0</v>
      </c>
      <c r="AZ97" s="129">
        <f>'SO 701_02 - Silnoproudé r...'!F33</f>
        <v>0</v>
      </c>
      <c r="BA97" s="129">
        <f>'SO 701_02 - Silnoproudé r...'!F34</f>
        <v>0</v>
      </c>
      <c r="BB97" s="129">
        <f>'SO 701_02 - Silnoproudé r...'!F35</f>
        <v>0</v>
      </c>
      <c r="BC97" s="129">
        <f>'SO 701_02 - Silnoproudé r...'!F36</f>
        <v>0</v>
      </c>
      <c r="BD97" s="131">
        <f>'SO 701_02 - Silnoproudé r...'!F37</f>
        <v>0</v>
      </c>
      <c r="BE97" s="7"/>
      <c r="BT97" s="132" t="s">
        <v>84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24.7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701_03 - Vytápění'!J30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701_03 - Vytápění'!P117</f>
        <v>0</v>
      </c>
      <c r="AV98" s="129">
        <f>'SO 701_03 - Vytápění'!J33</f>
        <v>0</v>
      </c>
      <c r="AW98" s="129">
        <f>'SO 701_03 - Vytápění'!J34</f>
        <v>0</v>
      </c>
      <c r="AX98" s="129">
        <f>'SO 701_03 - Vytápění'!J35</f>
        <v>0</v>
      </c>
      <c r="AY98" s="129">
        <f>'SO 701_03 - Vytápění'!J36</f>
        <v>0</v>
      </c>
      <c r="AZ98" s="129">
        <f>'SO 701_03 - Vytápění'!F33</f>
        <v>0</v>
      </c>
      <c r="BA98" s="129">
        <f>'SO 701_03 - Vytápění'!F34</f>
        <v>0</v>
      </c>
      <c r="BB98" s="129">
        <f>'SO 701_03 - Vytápění'!F35</f>
        <v>0</v>
      </c>
      <c r="BC98" s="129">
        <f>'SO 701_03 - Vytápění'!F36</f>
        <v>0</v>
      </c>
      <c r="BD98" s="131">
        <f>'SO 701_03 - Vytápění'!F37</f>
        <v>0</v>
      </c>
      <c r="BE98" s="7"/>
      <c r="BT98" s="132" t="s">
        <v>84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7" customFormat="1" ht="16.5" customHeight="1">
      <c r="A99" s="120" t="s">
        <v>80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999 - Vícerozpočtové n...'!J30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33">
        <v>0</v>
      </c>
      <c r="AT99" s="134">
        <f>ROUND(SUM(AV99:AW99),2)</f>
        <v>0</v>
      </c>
      <c r="AU99" s="135">
        <f>'SO 999 - Vícerozpočtové n...'!P120</f>
        <v>0</v>
      </c>
      <c r="AV99" s="134">
        <f>'SO 999 - Vícerozpočtové n...'!J33</f>
        <v>0</v>
      </c>
      <c r="AW99" s="134">
        <f>'SO 999 - Vícerozpočtové n...'!J34</f>
        <v>0</v>
      </c>
      <c r="AX99" s="134">
        <f>'SO 999 - Vícerozpočtové n...'!J35</f>
        <v>0</v>
      </c>
      <c r="AY99" s="134">
        <f>'SO 999 - Vícerozpočtové n...'!J36</f>
        <v>0</v>
      </c>
      <c r="AZ99" s="134">
        <f>'SO 999 - Vícerozpočtové n...'!F33</f>
        <v>0</v>
      </c>
      <c r="BA99" s="134">
        <f>'SO 999 - Vícerozpočtové n...'!F34</f>
        <v>0</v>
      </c>
      <c r="BB99" s="134">
        <f>'SO 999 - Vícerozpočtové n...'!F35</f>
        <v>0</v>
      </c>
      <c r="BC99" s="134">
        <f>'SO 999 - Vícerozpočtové n...'!F36</f>
        <v>0</v>
      </c>
      <c r="BD99" s="136">
        <f>'SO 999 - Vícerozpočtové n...'!F37</f>
        <v>0</v>
      </c>
      <c r="BE99" s="7"/>
      <c r="BT99" s="132" t="s">
        <v>84</v>
      </c>
      <c r="BV99" s="132" t="s">
        <v>78</v>
      </c>
      <c r="BW99" s="132" t="s">
        <v>97</v>
      </c>
      <c r="BX99" s="132" t="s">
        <v>5</v>
      </c>
      <c r="CL99" s="132" t="s">
        <v>1</v>
      </c>
      <c r="CM99" s="132" t="s">
        <v>84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QfPPxVCnOZlM0Ov+vpP6p0SzQD7shaeAGdSbvpJkqZgj4DSAML14hUVLPVlFhRLOxzljxZ57IX+TorahrzL7Jw==" hashValue="TjCYOG7qMG9T8iSnkvvv1tcH+KbexRV6UaZwnFIpkGfs2ajKoYy6yjLft/jdyxJ5HdkBYPT619/R/Sz7ERIs/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701 - Stavební část'!C2" display="/"/>
    <hyperlink ref="A96" location="'SO 701_01 - Rozvody ZTI, ...'!C2" display="/"/>
    <hyperlink ref="A97" location="'SO 701_02 - Silnoproudé r...'!C2" display="/"/>
    <hyperlink ref="A98" location="'SO 701_03 - Vytápění'!C2" display="/"/>
    <hyperlink ref="A99" location="'SO 999 - Více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obecních bytů Bergerovo nám. - čp. 30 byt č.4 (2NP)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ROUND((SUM(BE134:BE505)),  2)</f>
        <v>0</v>
      </c>
      <c r="G33" s="39"/>
      <c r="H33" s="39"/>
      <c r="I33" s="156">
        <v>0.20999999999999999</v>
      </c>
      <c r="J33" s="155">
        <f>ROUND(((SUM(BE134:BE505))*I33),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ROUND((SUM(BF134:BF505)),  2)</f>
        <v>0</v>
      </c>
      <c r="G34" s="39"/>
      <c r="H34" s="39"/>
      <c r="I34" s="156">
        <v>0.12</v>
      </c>
      <c r="J34" s="155">
        <f>ROUND(((SUM(BF134:BF505))*I34),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ROUND((SUM(BG134:BG505)),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ROUND((SUM(BH134:BH505)),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ROUND((SUM(BI134:BI505)),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obecních bytů Bergerovo nám. - čp. 30 byt č.4 (2NP)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9. 12. 2023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J135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J136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J177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J209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J218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112</v>
      </c>
      <c r="E103" s="183"/>
      <c r="F103" s="183"/>
      <c r="G103" s="183"/>
      <c r="H103" s="183"/>
      <c r="I103" s="183"/>
      <c r="J103" s="184">
        <f>J220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J221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J253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115</v>
      </c>
      <c r="E106" s="189"/>
      <c r="F106" s="189"/>
      <c r="G106" s="189"/>
      <c r="H106" s="189"/>
      <c r="I106" s="189"/>
      <c r="J106" s="190">
        <f>J257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116</v>
      </c>
      <c r="E107" s="189"/>
      <c r="F107" s="189"/>
      <c r="G107" s="189"/>
      <c r="H107" s="189"/>
      <c r="I107" s="189"/>
      <c r="J107" s="190">
        <f>J275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117</v>
      </c>
      <c r="E108" s="189"/>
      <c r="F108" s="189"/>
      <c r="G108" s="189"/>
      <c r="H108" s="189"/>
      <c r="I108" s="189"/>
      <c r="J108" s="190">
        <f>J330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118</v>
      </c>
      <c r="E109" s="189"/>
      <c r="F109" s="189"/>
      <c r="G109" s="189"/>
      <c r="H109" s="189"/>
      <c r="I109" s="189"/>
      <c r="J109" s="190">
        <f>J334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119</v>
      </c>
      <c r="E110" s="189"/>
      <c r="F110" s="189"/>
      <c r="G110" s="189"/>
      <c r="H110" s="189"/>
      <c r="I110" s="189"/>
      <c r="J110" s="190">
        <f>J356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120</v>
      </c>
      <c r="E111" s="189"/>
      <c r="F111" s="189"/>
      <c r="G111" s="189"/>
      <c r="H111" s="189"/>
      <c r="I111" s="189"/>
      <c r="J111" s="190">
        <f>J365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121</v>
      </c>
      <c r="E112" s="189"/>
      <c r="F112" s="189"/>
      <c r="G112" s="189"/>
      <c r="H112" s="189"/>
      <c r="I112" s="189"/>
      <c r="J112" s="190">
        <f>J439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122</v>
      </c>
      <c r="E113" s="189"/>
      <c r="F113" s="189"/>
      <c r="G113" s="189"/>
      <c r="H113" s="189"/>
      <c r="I113" s="189"/>
      <c r="J113" s="190">
        <f>J469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123</v>
      </c>
      <c r="E114" s="189"/>
      <c r="F114" s="189"/>
      <c r="G114" s="189"/>
      <c r="H114" s="189"/>
      <c r="I114" s="189"/>
      <c r="J114" s="190">
        <f>J486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124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6.25" customHeight="1">
      <c r="A124" s="39"/>
      <c r="B124" s="40"/>
      <c r="C124" s="41"/>
      <c r="D124" s="41"/>
      <c r="E124" s="175" t="str">
        <f>E7</f>
        <v>Stavební úpravy obecních bytů Bergerovo nám. - čp. 30 byt č.4 (2NP)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99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 701 - Stavební část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Stráž nad Nisou</v>
      </c>
      <c r="G128" s="41"/>
      <c r="H128" s="41"/>
      <c r="I128" s="33" t="s">
        <v>22</v>
      </c>
      <c r="J128" s="80" t="str">
        <f>IF(J12="","",J12)</f>
        <v>9. 12. 2023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5.65" customHeight="1">
      <c r="A130" s="39"/>
      <c r="B130" s="40"/>
      <c r="C130" s="33" t="s">
        <v>24</v>
      </c>
      <c r="D130" s="41"/>
      <c r="E130" s="41"/>
      <c r="F130" s="28" t="str">
        <f>E15</f>
        <v>Obec Stráž nad Nisou</v>
      </c>
      <c r="G130" s="41"/>
      <c r="H130" s="41"/>
      <c r="I130" s="33" t="s">
        <v>30</v>
      </c>
      <c r="J130" s="37" t="str">
        <f>E21</f>
        <v>RIP - stavební projekty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IF(E18="","",E18)</f>
        <v>Vyplň údaj</v>
      </c>
      <c r="G131" s="41"/>
      <c r="H131" s="41"/>
      <c r="I131" s="33" t="s">
        <v>33</v>
      </c>
      <c r="J131" s="37" t="str">
        <f>E24</f>
        <v>Bc. Zuzana Kosáková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2"/>
      <c r="B133" s="193"/>
      <c r="C133" s="194" t="s">
        <v>125</v>
      </c>
      <c r="D133" s="195" t="s">
        <v>61</v>
      </c>
      <c r="E133" s="195" t="s">
        <v>57</v>
      </c>
      <c r="F133" s="195" t="s">
        <v>58</v>
      </c>
      <c r="G133" s="195" t="s">
        <v>126</v>
      </c>
      <c r="H133" s="195" t="s">
        <v>127</v>
      </c>
      <c r="I133" s="195" t="s">
        <v>128</v>
      </c>
      <c r="J133" s="195" t="s">
        <v>103</v>
      </c>
      <c r="K133" s="196" t="s">
        <v>129</v>
      </c>
      <c r="L133" s="197"/>
      <c r="M133" s="101" t="s">
        <v>1</v>
      </c>
      <c r="N133" s="102" t="s">
        <v>40</v>
      </c>
      <c r="O133" s="102" t="s">
        <v>130</v>
      </c>
      <c r="P133" s="102" t="s">
        <v>131</v>
      </c>
      <c r="Q133" s="102" t="s">
        <v>132</v>
      </c>
      <c r="R133" s="102" t="s">
        <v>133</v>
      </c>
      <c r="S133" s="102" t="s">
        <v>134</v>
      </c>
      <c r="T133" s="103" t="s">
        <v>135</v>
      </c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</row>
    <row r="134" s="2" customFormat="1" ht="22.8" customHeight="1">
      <c r="A134" s="39"/>
      <c r="B134" s="40"/>
      <c r="C134" s="108" t="s">
        <v>136</v>
      </c>
      <c r="D134" s="41"/>
      <c r="E134" s="41"/>
      <c r="F134" s="41"/>
      <c r="G134" s="41"/>
      <c r="H134" s="41"/>
      <c r="I134" s="41"/>
      <c r="J134" s="198">
        <f>BK134</f>
        <v>0</v>
      </c>
      <c r="K134" s="41"/>
      <c r="L134" s="45"/>
      <c r="M134" s="104"/>
      <c r="N134" s="199"/>
      <c r="O134" s="105"/>
      <c r="P134" s="200">
        <f>P135+P220</f>
        <v>0</v>
      </c>
      <c r="Q134" s="105"/>
      <c r="R134" s="200">
        <f>R135+R220</f>
        <v>17.688413233999999</v>
      </c>
      <c r="S134" s="105"/>
      <c r="T134" s="201">
        <f>T135+T220</f>
        <v>25.4355653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75</v>
      </c>
      <c r="AU134" s="18" t="s">
        <v>105</v>
      </c>
      <c r="BK134" s="202">
        <f>BK135+BK220</f>
        <v>0</v>
      </c>
    </row>
    <row r="135" s="12" customFormat="1" ht="25.92" customHeight="1">
      <c r="A135" s="12"/>
      <c r="B135" s="203"/>
      <c r="C135" s="204"/>
      <c r="D135" s="205" t="s">
        <v>75</v>
      </c>
      <c r="E135" s="206" t="s">
        <v>137</v>
      </c>
      <c r="F135" s="206" t="s">
        <v>138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P136+P145+P177+P209+P218</f>
        <v>0</v>
      </c>
      <c r="Q135" s="211"/>
      <c r="R135" s="212">
        <f>R136+R145+R177+R209+R218</f>
        <v>9.7623058899999968</v>
      </c>
      <c r="S135" s="211"/>
      <c r="T135" s="213">
        <f>T136+T145+T177+T209+T218</f>
        <v>1.360798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84</v>
      </c>
      <c r="AT135" s="215" t="s">
        <v>75</v>
      </c>
      <c r="AU135" s="215" t="s">
        <v>76</v>
      </c>
      <c r="AY135" s="214" t="s">
        <v>139</v>
      </c>
      <c r="BK135" s="216">
        <f>BK136+BK145+BK177+BK209+BK218</f>
        <v>0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140</v>
      </c>
      <c r="F136" s="217" t="s">
        <v>141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SUM(P137:P144)</f>
        <v>0</v>
      </c>
      <c r="Q136" s="211"/>
      <c r="R136" s="212">
        <f>SUM(R137:R144)</f>
        <v>1.0369298</v>
      </c>
      <c r="S136" s="211"/>
      <c r="T136" s="213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139</v>
      </c>
      <c r="BK136" s="216">
        <f>SUM(BK137:BK144)</f>
        <v>0</v>
      </c>
    </row>
    <row r="137" s="2" customFormat="1" ht="24.15" customHeight="1">
      <c r="A137" s="39"/>
      <c r="B137" s="40"/>
      <c r="C137" s="219" t="s">
        <v>84</v>
      </c>
      <c r="D137" s="219" t="s">
        <v>142</v>
      </c>
      <c r="E137" s="220" t="s">
        <v>143</v>
      </c>
      <c r="F137" s="221" t="s">
        <v>144</v>
      </c>
      <c r="G137" s="222" t="s">
        <v>145</v>
      </c>
      <c r="H137" s="223">
        <v>0.10000000000000001</v>
      </c>
      <c r="I137" s="224"/>
      <c r="J137" s="225">
        <f>ROUND(I137*H137,2)</f>
        <v>0</v>
      </c>
      <c r="K137" s="221" t="s">
        <v>146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1.8775</v>
      </c>
      <c r="R137" s="228">
        <f>Q137*H137</f>
        <v>0.18775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147</v>
      </c>
      <c r="AT137" s="230" t="s">
        <v>142</v>
      </c>
      <c r="AU137" s="230" t="s">
        <v>148</v>
      </c>
      <c r="AY137" s="18" t="s">
        <v>139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148</v>
      </c>
      <c r="BK137" s="231">
        <f>ROUND(I137*H137,2)</f>
        <v>0</v>
      </c>
      <c r="BL137" s="18" t="s">
        <v>147</v>
      </c>
      <c r="BM137" s="230" t="s">
        <v>149</v>
      </c>
    </row>
    <row r="138" s="13" customFormat="1">
      <c r="A138" s="13"/>
      <c r="B138" s="232"/>
      <c r="C138" s="233"/>
      <c r="D138" s="234" t="s">
        <v>150</v>
      </c>
      <c r="E138" s="235" t="s">
        <v>1</v>
      </c>
      <c r="F138" s="236" t="s">
        <v>151</v>
      </c>
      <c r="G138" s="233"/>
      <c r="H138" s="237">
        <v>0.10000000000000001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150</v>
      </c>
      <c r="AU138" s="243" t="s">
        <v>148</v>
      </c>
      <c r="AV138" s="13" t="s">
        <v>148</v>
      </c>
      <c r="AW138" s="13" t="s">
        <v>32</v>
      </c>
      <c r="AX138" s="13" t="s">
        <v>84</v>
      </c>
      <c r="AY138" s="243" t="s">
        <v>139</v>
      </c>
    </row>
    <row r="139" s="2" customFormat="1" ht="24.15" customHeight="1">
      <c r="A139" s="39"/>
      <c r="B139" s="40"/>
      <c r="C139" s="219" t="s">
        <v>148</v>
      </c>
      <c r="D139" s="219" t="s">
        <v>142</v>
      </c>
      <c r="E139" s="220" t="s">
        <v>152</v>
      </c>
      <c r="F139" s="221" t="s">
        <v>153</v>
      </c>
      <c r="G139" s="222" t="s">
        <v>145</v>
      </c>
      <c r="H139" s="223">
        <v>0.40999999999999998</v>
      </c>
      <c r="I139" s="224"/>
      <c r="J139" s="225">
        <f>ROUND(I139*H139,2)</f>
        <v>0</v>
      </c>
      <c r="K139" s="221" t="s">
        <v>146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1.8775</v>
      </c>
      <c r="R139" s="228">
        <f>Q139*H139</f>
        <v>0.76977499999999999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147</v>
      </c>
      <c r="AT139" s="230" t="s">
        <v>142</v>
      </c>
      <c r="AU139" s="230" t="s">
        <v>148</v>
      </c>
      <c r="AY139" s="18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148</v>
      </c>
      <c r="BK139" s="231">
        <f>ROUND(I139*H139,2)</f>
        <v>0</v>
      </c>
      <c r="BL139" s="18" t="s">
        <v>147</v>
      </c>
      <c r="BM139" s="230" t="s">
        <v>154</v>
      </c>
    </row>
    <row r="140" s="13" customFormat="1">
      <c r="A140" s="13"/>
      <c r="B140" s="232"/>
      <c r="C140" s="233"/>
      <c r="D140" s="234" t="s">
        <v>150</v>
      </c>
      <c r="E140" s="235" t="s">
        <v>1</v>
      </c>
      <c r="F140" s="236" t="s">
        <v>155</v>
      </c>
      <c r="G140" s="233"/>
      <c r="H140" s="237">
        <v>0.40999999999999998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150</v>
      </c>
      <c r="AU140" s="243" t="s">
        <v>148</v>
      </c>
      <c r="AV140" s="13" t="s">
        <v>148</v>
      </c>
      <c r="AW140" s="13" t="s">
        <v>32</v>
      </c>
      <c r="AX140" s="13" t="s">
        <v>84</v>
      </c>
      <c r="AY140" s="243" t="s">
        <v>139</v>
      </c>
    </row>
    <row r="141" s="2" customFormat="1" ht="24.15" customHeight="1">
      <c r="A141" s="39"/>
      <c r="B141" s="40"/>
      <c r="C141" s="219" t="s">
        <v>140</v>
      </c>
      <c r="D141" s="219" t="s">
        <v>142</v>
      </c>
      <c r="E141" s="220" t="s">
        <v>156</v>
      </c>
      <c r="F141" s="221" t="s">
        <v>157</v>
      </c>
      <c r="G141" s="222" t="s">
        <v>158</v>
      </c>
      <c r="H141" s="223">
        <v>0.014</v>
      </c>
      <c r="I141" s="224"/>
      <c r="J141" s="225">
        <f>ROUND(I141*H141,2)</f>
        <v>0</v>
      </c>
      <c r="K141" s="221" t="s">
        <v>146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1.0900000000000001</v>
      </c>
      <c r="R141" s="228">
        <f>Q141*H141</f>
        <v>0.015260000000000001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147</v>
      </c>
      <c r="AT141" s="230" t="s">
        <v>142</v>
      </c>
      <c r="AU141" s="230" t="s">
        <v>148</v>
      </c>
      <c r="AY141" s="18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148</v>
      </c>
      <c r="BK141" s="231">
        <f>ROUND(I141*H141,2)</f>
        <v>0</v>
      </c>
      <c r="BL141" s="18" t="s">
        <v>147</v>
      </c>
      <c r="BM141" s="230" t="s">
        <v>159</v>
      </c>
    </row>
    <row r="142" s="13" customFormat="1">
      <c r="A142" s="13"/>
      <c r="B142" s="232"/>
      <c r="C142" s="233"/>
      <c r="D142" s="234" t="s">
        <v>150</v>
      </c>
      <c r="E142" s="235" t="s">
        <v>1</v>
      </c>
      <c r="F142" s="236" t="s">
        <v>160</v>
      </c>
      <c r="G142" s="233"/>
      <c r="H142" s="237">
        <v>0.014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150</v>
      </c>
      <c r="AU142" s="243" t="s">
        <v>148</v>
      </c>
      <c r="AV142" s="13" t="s">
        <v>148</v>
      </c>
      <c r="AW142" s="13" t="s">
        <v>32</v>
      </c>
      <c r="AX142" s="13" t="s">
        <v>84</v>
      </c>
      <c r="AY142" s="243" t="s">
        <v>139</v>
      </c>
    </row>
    <row r="143" s="2" customFormat="1" ht="24.15" customHeight="1">
      <c r="A143" s="39"/>
      <c r="B143" s="40"/>
      <c r="C143" s="219" t="s">
        <v>147</v>
      </c>
      <c r="D143" s="219" t="s">
        <v>142</v>
      </c>
      <c r="E143" s="220" t="s">
        <v>161</v>
      </c>
      <c r="F143" s="221" t="s">
        <v>162</v>
      </c>
      <c r="G143" s="222" t="s">
        <v>163</v>
      </c>
      <c r="H143" s="223">
        <v>0.35999999999999999</v>
      </c>
      <c r="I143" s="224"/>
      <c r="J143" s="225">
        <f>ROUND(I143*H143,2)</f>
        <v>0</v>
      </c>
      <c r="K143" s="221" t="s">
        <v>146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0.17818000000000001</v>
      </c>
      <c r="R143" s="228">
        <f>Q143*H143</f>
        <v>0.064144800000000002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147</v>
      </c>
      <c r="AT143" s="230" t="s">
        <v>142</v>
      </c>
      <c r="AU143" s="230" t="s">
        <v>148</v>
      </c>
      <c r="AY143" s="18" t="s">
        <v>139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148</v>
      </c>
      <c r="BK143" s="231">
        <f>ROUND(I143*H143,2)</f>
        <v>0</v>
      </c>
      <c r="BL143" s="18" t="s">
        <v>147</v>
      </c>
      <c r="BM143" s="230" t="s">
        <v>164</v>
      </c>
    </row>
    <row r="144" s="13" customFormat="1">
      <c r="A144" s="13"/>
      <c r="B144" s="232"/>
      <c r="C144" s="233"/>
      <c r="D144" s="234" t="s">
        <v>150</v>
      </c>
      <c r="E144" s="235" t="s">
        <v>1</v>
      </c>
      <c r="F144" s="236" t="s">
        <v>165</v>
      </c>
      <c r="G144" s="233"/>
      <c r="H144" s="237">
        <v>0.35999999999999999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150</v>
      </c>
      <c r="AU144" s="243" t="s">
        <v>148</v>
      </c>
      <c r="AV144" s="13" t="s">
        <v>148</v>
      </c>
      <c r="AW144" s="13" t="s">
        <v>32</v>
      </c>
      <c r="AX144" s="13" t="s">
        <v>84</v>
      </c>
      <c r="AY144" s="243" t="s">
        <v>139</v>
      </c>
    </row>
    <row r="145" s="12" customFormat="1" ht="22.8" customHeight="1">
      <c r="A145" s="12"/>
      <c r="B145" s="203"/>
      <c r="C145" s="204"/>
      <c r="D145" s="205" t="s">
        <v>75</v>
      </c>
      <c r="E145" s="217" t="s">
        <v>166</v>
      </c>
      <c r="F145" s="217" t="s">
        <v>167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SUM(P146:P176)</f>
        <v>0</v>
      </c>
      <c r="Q145" s="211"/>
      <c r="R145" s="212">
        <f>SUM(R146:R176)</f>
        <v>8.7074579099999969</v>
      </c>
      <c r="S145" s="211"/>
      <c r="T145" s="213">
        <f>SUM(T146:T176)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84</v>
      </c>
      <c r="AT145" s="215" t="s">
        <v>75</v>
      </c>
      <c r="AU145" s="215" t="s">
        <v>84</v>
      </c>
      <c r="AY145" s="214" t="s">
        <v>139</v>
      </c>
      <c r="BK145" s="216">
        <f>SUM(BK146:BK176)</f>
        <v>0</v>
      </c>
    </row>
    <row r="146" s="2" customFormat="1" ht="24.15" customHeight="1">
      <c r="A146" s="39"/>
      <c r="B146" s="40"/>
      <c r="C146" s="219" t="s">
        <v>168</v>
      </c>
      <c r="D146" s="219" t="s">
        <v>142</v>
      </c>
      <c r="E146" s="220" t="s">
        <v>169</v>
      </c>
      <c r="F146" s="221" t="s">
        <v>170</v>
      </c>
      <c r="G146" s="222" t="s">
        <v>163</v>
      </c>
      <c r="H146" s="223">
        <v>19.699999999999999</v>
      </c>
      <c r="I146" s="224"/>
      <c r="J146" s="225">
        <f>ROUND(I146*H146,2)</f>
        <v>0</v>
      </c>
      <c r="K146" s="221" t="s">
        <v>146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0.017000000000000001</v>
      </c>
      <c r="R146" s="228">
        <f>Q146*H146</f>
        <v>0.33490000000000003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147</v>
      </c>
      <c r="AT146" s="230" t="s">
        <v>142</v>
      </c>
      <c r="AU146" s="230" t="s">
        <v>148</v>
      </c>
      <c r="AY146" s="18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148</v>
      </c>
      <c r="BK146" s="231">
        <f>ROUND(I146*H146,2)</f>
        <v>0</v>
      </c>
      <c r="BL146" s="18" t="s">
        <v>147</v>
      </c>
      <c r="BM146" s="230" t="s">
        <v>171</v>
      </c>
    </row>
    <row r="147" s="13" customFormat="1">
      <c r="A147" s="13"/>
      <c r="B147" s="232"/>
      <c r="C147" s="233"/>
      <c r="D147" s="234" t="s">
        <v>150</v>
      </c>
      <c r="E147" s="235" t="s">
        <v>1</v>
      </c>
      <c r="F147" s="236" t="s">
        <v>172</v>
      </c>
      <c r="G147" s="233"/>
      <c r="H147" s="237">
        <v>14.1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150</v>
      </c>
      <c r="AU147" s="243" t="s">
        <v>148</v>
      </c>
      <c r="AV147" s="13" t="s">
        <v>148</v>
      </c>
      <c r="AW147" s="13" t="s">
        <v>32</v>
      </c>
      <c r="AX147" s="13" t="s">
        <v>76</v>
      </c>
      <c r="AY147" s="243" t="s">
        <v>139</v>
      </c>
    </row>
    <row r="148" s="13" customFormat="1">
      <c r="A148" s="13"/>
      <c r="B148" s="232"/>
      <c r="C148" s="233"/>
      <c r="D148" s="234" t="s">
        <v>150</v>
      </c>
      <c r="E148" s="235" t="s">
        <v>1</v>
      </c>
      <c r="F148" s="236" t="s">
        <v>173</v>
      </c>
      <c r="G148" s="233"/>
      <c r="H148" s="237">
        <v>5.5999999999999996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150</v>
      </c>
      <c r="AU148" s="243" t="s">
        <v>148</v>
      </c>
      <c r="AV148" s="13" t="s">
        <v>148</v>
      </c>
      <c r="AW148" s="13" t="s">
        <v>32</v>
      </c>
      <c r="AX148" s="13" t="s">
        <v>76</v>
      </c>
      <c r="AY148" s="243" t="s">
        <v>139</v>
      </c>
    </row>
    <row r="149" s="14" customFormat="1">
      <c r="A149" s="14"/>
      <c r="B149" s="244"/>
      <c r="C149" s="245"/>
      <c r="D149" s="234" t="s">
        <v>150</v>
      </c>
      <c r="E149" s="246" t="s">
        <v>1</v>
      </c>
      <c r="F149" s="247" t="s">
        <v>174</v>
      </c>
      <c r="G149" s="245"/>
      <c r="H149" s="248">
        <v>19.699999999999999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150</v>
      </c>
      <c r="AU149" s="254" t="s">
        <v>148</v>
      </c>
      <c r="AV149" s="14" t="s">
        <v>147</v>
      </c>
      <c r="AW149" s="14" t="s">
        <v>32</v>
      </c>
      <c r="AX149" s="14" t="s">
        <v>84</v>
      </c>
      <c r="AY149" s="254" t="s">
        <v>139</v>
      </c>
    </row>
    <row r="150" s="2" customFormat="1" ht="33" customHeight="1">
      <c r="A150" s="39"/>
      <c r="B150" s="40"/>
      <c r="C150" s="219" t="s">
        <v>166</v>
      </c>
      <c r="D150" s="219" t="s">
        <v>142</v>
      </c>
      <c r="E150" s="220" t="s">
        <v>175</v>
      </c>
      <c r="F150" s="221" t="s">
        <v>176</v>
      </c>
      <c r="G150" s="222" t="s">
        <v>163</v>
      </c>
      <c r="H150" s="223">
        <v>19.699999999999999</v>
      </c>
      <c r="I150" s="224"/>
      <c r="J150" s="225">
        <f>ROUND(I150*H150,2)</f>
        <v>0</v>
      </c>
      <c r="K150" s="221" t="s">
        <v>146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0.0061999999999999998</v>
      </c>
      <c r="R150" s="228">
        <f>Q150*H150</f>
        <v>0.12213999999999999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147</v>
      </c>
      <c r="AT150" s="230" t="s">
        <v>142</v>
      </c>
      <c r="AU150" s="230" t="s">
        <v>148</v>
      </c>
      <c r="AY150" s="18" t="s">
        <v>139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148</v>
      </c>
      <c r="BK150" s="231">
        <f>ROUND(I150*H150,2)</f>
        <v>0</v>
      </c>
      <c r="BL150" s="18" t="s">
        <v>147</v>
      </c>
      <c r="BM150" s="230" t="s">
        <v>177</v>
      </c>
    </row>
    <row r="151" s="2" customFormat="1" ht="24.15" customHeight="1">
      <c r="A151" s="39"/>
      <c r="B151" s="40"/>
      <c r="C151" s="219" t="s">
        <v>178</v>
      </c>
      <c r="D151" s="219" t="s">
        <v>142</v>
      </c>
      <c r="E151" s="220" t="s">
        <v>179</v>
      </c>
      <c r="F151" s="221" t="s">
        <v>180</v>
      </c>
      <c r="G151" s="222" t="s">
        <v>163</v>
      </c>
      <c r="H151" s="223">
        <v>0.35999999999999999</v>
      </c>
      <c r="I151" s="224"/>
      <c r="J151" s="225">
        <f>ROUND(I151*H151,2)</f>
        <v>0</v>
      </c>
      <c r="K151" s="221" t="s">
        <v>146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0.041529999999999997</v>
      </c>
      <c r="R151" s="228">
        <f>Q151*H151</f>
        <v>0.014950799999999999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147</v>
      </c>
      <c r="AT151" s="230" t="s">
        <v>142</v>
      </c>
      <c r="AU151" s="230" t="s">
        <v>148</v>
      </c>
      <c r="AY151" s="18" t="s">
        <v>139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148</v>
      </c>
      <c r="BK151" s="231">
        <f>ROUND(I151*H151,2)</f>
        <v>0</v>
      </c>
      <c r="BL151" s="18" t="s">
        <v>147</v>
      </c>
      <c r="BM151" s="230" t="s">
        <v>181</v>
      </c>
    </row>
    <row r="152" s="13" customFormat="1">
      <c r="A152" s="13"/>
      <c r="B152" s="232"/>
      <c r="C152" s="233"/>
      <c r="D152" s="234" t="s">
        <v>150</v>
      </c>
      <c r="E152" s="235" t="s">
        <v>1</v>
      </c>
      <c r="F152" s="236" t="s">
        <v>165</v>
      </c>
      <c r="G152" s="233"/>
      <c r="H152" s="237">
        <v>0.35999999999999999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150</v>
      </c>
      <c r="AU152" s="243" t="s">
        <v>148</v>
      </c>
      <c r="AV152" s="13" t="s">
        <v>148</v>
      </c>
      <c r="AW152" s="13" t="s">
        <v>32</v>
      </c>
      <c r="AX152" s="13" t="s">
        <v>84</v>
      </c>
      <c r="AY152" s="243" t="s">
        <v>139</v>
      </c>
    </row>
    <row r="153" s="2" customFormat="1" ht="24.15" customHeight="1">
      <c r="A153" s="39"/>
      <c r="B153" s="40"/>
      <c r="C153" s="219" t="s">
        <v>182</v>
      </c>
      <c r="D153" s="219" t="s">
        <v>142</v>
      </c>
      <c r="E153" s="220" t="s">
        <v>183</v>
      </c>
      <c r="F153" s="221" t="s">
        <v>184</v>
      </c>
      <c r="G153" s="222" t="s">
        <v>185</v>
      </c>
      <c r="H153" s="223">
        <v>1</v>
      </c>
      <c r="I153" s="224"/>
      <c r="J153" s="225">
        <f>ROUND(I153*H153,2)</f>
        <v>0</v>
      </c>
      <c r="K153" s="221" t="s">
        <v>146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0.041500000000000002</v>
      </c>
      <c r="R153" s="228">
        <f>Q153*H153</f>
        <v>0.041500000000000002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147</v>
      </c>
      <c r="AT153" s="230" t="s">
        <v>142</v>
      </c>
      <c r="AU153" s="230" t="s">
        <v>148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148</v>
      </c>
      <c r="BK153" s="231">
        <f>ROUND(I153*H153,2)</f>
        <v>0</v>
      </c>
      <c r="BL153" s="18" t="s">
        <v>147</v>
      </c>
      <c r="BM153" s="230" t="s">
        <v>186</v>
      </c>
    </row>
    <row r="154" s="13" customFormat="1">
      <c r="A154" s="13"/>
      <c r="B154" s="232"/>
      <c r="C154" s="233"/>
      <c r="D154" s="234" t="s">
        <v>150</v>
      </c>
      <c r="E154" s="235" t="s">
        <v>1</v>
      </c>
      <c r="F154" s="236" t="s">
        <v>187</v>
      </c>
      <c r="G154" s="233"/>
      <c r="H154" s="237">
        <v>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150</v>
      </c>
      <c r="AU154" s="243" t="s">
        <v>148</v>
      </c>
      <c r="AV154" s="13" t="s">
        <v>148</v>
      </c>
      <c r="AW154" s="13" t="s">
        <v>32</v>
      </c>
      <c r="AX154" s="13" t="s">
        <v>84</v>
      </c>
      <c r="AY154" s="243" t="s">
        <v>139</v>
      </c>
    </row>
    <row r="155" s="2" customFormat="1" ht="24.15" customHeight="1">
      <c r="A155" s="39"/>
      <c r="B155" s="40"/>
      <c r="C155" s="219" t="s">
        <v>188</v>
      </c>
      <c r="D155" s="219" t="s">
        <v>142</v>
      </c>
      <c r="E155" s="220" t="s">
        <v>189</v>
      </c>
      <c r="F155" s="221" t="s">
        <v>190</v>
      </c>
      <c r="G155" s="222" t="s">
        <v>185</v>
      </c>
      <c r="H155" s="223">
        <v>2</v>
      </c>
      <c r="I155" s="224"/>
      <c r="J155" s="225">
        <f>ROUND(I155*H155,2)</f>
        <v>0</v>
      </c>
      <c r="K155" s="221" t="s">
        <v>146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0.1575</v>
      </c>
      <c r="R155" s="228">
        <f>Q155*H155</f>
        <v>0.315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147</v>
      </c>
      <c r="AT155" s="230" t="s">
        <v>142</v>
      </c>
      <c r="AU155" s="230" t="s">
        <v>148</v>
      </c>
      <c r="AY155" s="18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148</v>
      </c>
      <c r="BK155" s="231">
        <f>ROUND(I155*H155,2)</f>
        <v>0</v>
      </c>
      <c r="BL155" s="18" t="s">
        <v>147</v>
      </c>
      <c r="BM155" s="230" t="s">
        <v>191</v>
      </c>
    </row>
    <row r="156" s="13" customFormat="1">
      <c r="A156" s="13"/>
      <c r="B156" s="232"/>
      <c r="C156" s="233"/>
      <c r="D156" s="234" t="s">
        <v>150</v>
      </c>
      <c r="E156" s="235" t="s">
        <v>1</v>
      </c>
      <c r="F156" s="236" t="s">
        <v>192</v>
      </c>
      <c r="G156" s="233"/>
      <c r="H156" s="237">
        <v>2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150</v>
      </c>
      <c r="AU156" s="243" t="s">
        <v>148</v>
      </c>
      <c r="AV156" s="13" t="s">
        <v>148</v>
      </c>
      <c r="AW156" s="13" t="s">
        <v>32</v>
      </c>
      <c r="AX156" s="13" t="s">
        <v>84</v>
      </c>
      <c r="AY156" s="243" t="s">
        <v>139</v>
      </c>
    </row>
    <row r="157" s="2" customFormat="1" ht="24.15" customHeight="1">
      <c r="A157" s="39"/>
      <c r="B157" s="40"/>
      <c r="C157" s="219" t="s">
        <v>193</v>
      </c>
      <c r="D157" s="219" t="s">
        <v>142</v>
      </c>
      <c r="E157" s="220" t="s">
        <v>194</v>
      </c>
      <c r="F157" s="221" t="s">
        <v>195</v>
      </c>
      <c r="G157" s="222" t="s">
        <v>163</v>
      </c>
      <c r="H157" s="223">
        <v>41.566000000000002</v>
      </c>
      <c r="I157" s="224"/>
      <c r="J157" s="225">
        <f>ROUND(I157*H157,2)</f>
        <v>0</v>
      </c>
      <c r="K157" s="221" t="s">
        <v>146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0.017000000000000001</v>
      </c>
      <c r="R157" s="228">
        <f>Q157*H157</f>
        <v>0.70662200000000008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147</v>
      </c>
      <c r="AT157" s="230" t="s">
        <v>142</v>
      </c>
      <c r="AU157" s="230" t="s">
        <v>148</v>
      </c>
      <c r="AY157" s="18" t="s">
        <v>139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148</v>
      </c>
      <c r="BK157" s="231">
        <f>ROUND(I157*H157,2)</f>
        <v>0</v>
      </c>
      <c r="BL157" s="18" t="s">
        <v>147</v>
      </c>
      <c r="BM157" s="230" t="s">
        <v>196</v>
      </c>
    </row>
    <row r="158" s="13" customFormat="1">
      <c r="A158" s="13"/>
      <c r="B158" s="232"/>
      <c r="C158" s="233"/>
      <c r="D158" s="234" t="s">
        <v>150</v>
      </c>
      <c r="E158" s="235" t="s">
        <v>1</v>
      </c>
      <c r="F158" s="236" t="s">
        <v>197</v>
      </c>
      <c r="G158" s="233"/>
      <c r="H158" s="237">
        <v>13.718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150</v>
      </c>
      <c r="AU158" s="243" t="s">
        <v>148</v>
      </c>
      <c r="AV158" s="13" t="s">
        <v>148</v>
      </c>
      <c r="AW158" s="13" t="s">
        <v>32</v>
      </c>
      <c r="AX158" s="13" t="s">
        <v>76</v>
      </c>
      <c r="AY158" s="243" t="s">
        <v>139</v>
      </c>
    </row>
    <row r="159" s="13" customFormat="1">
      <c r="A159" s="13"/>
      <c r="B159" s="232"/>
      <c r="C159" s="233"/>
      <c r="D159" s="234" t="s">
        <v>150</v>
      </c>
      <c r="E159" s="235" t="s">
        <v>1</v>
      </c>
      <c r="F159" s="236" t="s">
        <v>198</v>
      </c>
      <c r="G159" s="233"/>
      <c r="H159" s="237">
        <v>27.847999999999999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150</v>
      </c>
      <c r="AU159" s="243" t="s">
        <v>148</v>
      </c>
      <c r="AV159" s="13" t="s">
        <v>148</v>
      </c>
      <c r="AW159" s="13" t="s">
        <v>32</v>
      </c>
      <c r="AX159" s="13" t="s">
        <v>76</v>
      </c>
      <c r="AY159" s="243" t="s">
        <v>139</v>
      </c>
    </row>
    <row r="160" s="14" customFormat="1">
      <c r="A160" s="14"/>
      <c r="B160" s="244"/>
      <c r="C160" s="245"/>
      <c r="D160" s="234" t="s">
        <v>150</v>
      </c>
      <c r="E160" s="246" t="s">
        <v>1</v>
      </c>
      <c r="F160" s="247" t="s">
        <v>174</v>
      </c>
      <c r="G160" s="245"/>
      <c r="H160" s="248">
        <v>41.566000000000002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150</v>
      </c>
      <c r="AU160" s="254" t="s">
        <v>148</v>
      </c>
      <c r="AV160" s="14" t="s">
        <v>147</v>
      </c>
      <c r="AW160" s="14" t="s">
        <v>32</v>
      </c>
      <c r="AX160" s="14" t="s">
        <v>84</v>
      </c>
      <c r="AY160" s="254" t="s">
        <v>139</v>
      </c>
    </row>
    <row r="161" s="2" customFormat="1" ht="33" customHeight="1">
      <c r="A161" s="39"/>
      <c r="B161" s="40"/>
      <c r="C161" s="219" t="s">
        <v>199</v>
      </c>
      <c r="D161" s="219" t="s">
        <v>142</v>
      </c>
      <c r="E161" s="220" t="s">
        <v>200</v>
      </c>
      <c r="F161" s="221" t="s">
        <v>201</v>
      </c>
      <c r="G161" s="222" t="s">
        <v>163</v>
      </c>
      <c r="H161" s="223">
        <v>41.566000000000002</v>
      </c>
      <c r="I161" s="224"/>
      <c r="J161" s="225">
        <f>ROUND(I161*H161,2)</f>
        <v>0</v>
      </c>
      <c r="K161" s="221" t="s">
        <v>146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0.0061999999999999998</v>
      </c>
      <c r="R161" s="228">
        <f>Q161*H161</f>
        <v>0.25770920000000003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147</v>
      </c>
      <c r="AT161" s="230" t="s">
        <v>142</v>
      </c>
      <c r="AU161" s="230" t="s">
        <v>148</v>
      </c>
      <c r="AY161" s="18" t="s">
        <v>139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148</v>
      </c>
      <c r="BK161" s="231">
        <f>ROUND(I161*H161,2)</f>
        <v>0</v>
      </c>
      <c r="BL161" s="18" t="s">
        <v>147</v>
      </c>
      <c r="BM161" s="230" t="s">
        <v>202</v>
      </c>
    </row>
    <row r="162" s="2" customFormat="1" ht="33" customHeight="1">
      <c r="A162" s="39"/>
      <c r="B162" s="40"/>
      <c r="C162" s="219" t="s">
        <v>8</v>
      </c>
      <c r="D162" s="219" t="s">
        <v>142</v>
      </c>
      <c r="E162" s="220" t="s">
        <v>203</v>
      </c>
      <c r="F162" s="221" t="s">
        <v>204</v>
      </c>
      <c r="G162" s="222" t="s">
        <v>145</v>
      </c>
      <c r="H162" s="223">
        <v>2.786</v>
      </c>
      <c r="I162" s="224"/>
      <c r="J162" s="225">
        <f>ROUND(I162*H162,2)</f>
        <v>0</v>
      </c>
      <c r="K162" s="221" t="s">
        <v>146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2.3010199999999998</v>
      </c>
      <c r="R162" s="228">
        <f>Q162*H162</f>
        <v>6.4106417199999992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147</v>
      </c>
      <c r="AT162" s="230" t="s">
        <v>142</v>
      </c>
      <c r="AU162" s="230" t="s">
        <v>148</v>
      </c>
      <c r="AY162" s="18" t="s">
        <v>139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148</v>
      </c>
      <c r="BK162" s="231">
        <f>ROUND(I162*H162,2)</f>
        <v>0</v>
      </c>
      <c r="BL162" s="18" t="s">
        <v>147</v>
      </c>
      <c r="BM162" s="230" t="s">
        <v>205</v>
      </c>
    </row>
    <row r="163" s="13" customFormat="1">
      <c r="A163" s="13"/>
      <c r="B163" s="232"/>
      <c r="C163" s="233"/>
      <c r="D163" s="234" t="s">
        <v>150</v>
      </c>
      <c r="E163" s="235" t="s">
        <v>1</v>
      </c>
      <c r="F163" s="236" t="s">
        <v>206</v>
      </c>
      <c r="G163" s="233"/>
      <c r="H163" s="237">
        <v>1.464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150</v>
      </c>
      <c r="AU163" s="243" t="s">
        <v>148</v>
      </c>
      <c r="AV163" s="13" t="s">
        <v>148</v>
      </c>
      <c r="AW163" s="13" t="s">
        <v>32</v>
      </c>
      <c r="AX163" s="13" t="s">
        <v>76</v>
      </c>
      <c r="AY163" s="243" t="s">
        <v>139</v>
      </c>
    </row>
    <row r="164" s="13" customFormat="1">
      <c r="A164" s="13"/>
      <c r="B164" s="232"/>
      <c r="C164" s="233"/>
      <c r="D164" s="234" t="s">
        <v>150</v>
      </c>
      <c r="E164" s="235" t="s">
        <v>1</v>
      </c>
      <c r="F164" s="236" t="s">
        <v>207</v>
      </c>
      <c r="G164" s="233"/>
      <c r="H164" s="237">
        <v>1.22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150</v>
      </c>
      <c r="AU164" s="243" t="s">
        <v>148</v>
      </c>
      <c r="AV164" s="13" t="s">
        <v>148</v>
      </c>
      <c r="AW164" s="13" t="s">
        <v>32</v>
      </c>
      <c r="AX164" s="13" t="s">
        <v>76</v>
      </c>
      <c r="AY164" s="243" t="s">
        <v>139</v>
      </c>
    </row>
    <row r="165" s="13" customFormat="1">
      <c r="A165" s="13"/>
      <c r="B165" s="232"/>
      <c r="C165" s="233"/>
      <c r="D165" s="234" t="s">
        <v>150</v>
      </c>
      <c r="E165" s="235" t="s">
        <v>1</v>
      </c>
      <c r="F165" s="236" t="s">
        <v>208</v>
      </c>
      <c r="G165" s="233"/>
      <c r="H165" s="237">
        <v>0.10199999999999999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150</v>
      </c>
      <c r="AU165" s="243" t="s">
        <v>148</v>
      </c>
      <c r="AV165" s="13" t="s">
        <v>148</v>
      </c>
      <c r="AW165" s="13" t="s">
        <v>32</v>
      </c>
      <c r="AX165" s="13" t="s">
        <v>76</v>
      </c>
      <c r="AY165" s="243" t="s">
        <v>139</v>
      </c>
    </row>
    <row r="166" s="14" customFormat="1">
      <c r="A166" s="14"/>
      <c r="B166" s="244"/>
      <c r="C166" s="245"/>
      <c r="D166" s="234" t="s">
        <v>150</v>
      </c>
      <c r="E166" s="246" t="s">
        <v>1</v>
      </c>
      <c r="F166" s="247" t="s">
        <v>174</v>
      </c>
      <c r="G166" s="245"/>
      <c r="H166" s="248">
        <v>2.786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150</v>
      </c>
      <c r="AU166" s="254" t="s">
        <v>148</v>
      </c>
      <c r="AV166" s="14" t="s">
        <v>147</v>
      </c>
      <c r="AW166" s="14" t="s">
        <v>32</v>
      </c>
      <c r="AX166" s="14" t="s">
        <v>84</v>
      </c>
      <c r="AY166" s="254" t="s">
        <v>139</v>
      </c>
    </row>
    <row r="167" s="2" customFormat="1" ht="24.15" customHeight="1">
      <c r="A167" s="39"/>
      <c r="B167" s="40"/>
      <c r="C167" s="219" t="s">
        <v>209</v>
      </c>
      <c r="D167" s="219" t="s">
        <v>142</v>
      </c>
      <c r="E167" s="220" t="s">
        <v>210</v>
      </c>
      <c r="F167" s="221" t="s">
        <v>211</v>
      </c>
      <c r="G167" s="222" t="s">
        <v>145</v>
      </c>
      <c r="H167" s="223">
        <v>0.10199999999999999</v>
      </c>
      <c r="I167" s="224"/>
      <c r="J167" s="225">
        <f>ROUND(I167*H167,2)</f>
        <v>0</v>
      </c>
      <c r="K167" s="221" t="s">
        <v>146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2.3010199999999998</v>
      </c>
      <c r="R167" s="228">
        <f>Q167*H167</f>
        <v>0.23470403999999998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147</v>
      </c>
      <c r="AT167" s="230" t="s">
        <v>142</v>
      </c>
      <c r="AU167" s="230" t="s">
        <v>148</v>
      </c>
      <c r="AY167" s="18" t="s">
        <v>139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148</v>
      </c>
      <c r="BK167" s="231">
        <f>ROUND(I167*H167,2)</f>
        <v>0</v>
      </c>
      <c r="BL167" s="18" t="s">
        <v>147</v>
      </c>
      <c r="BM167" s="230" t="s">
        <v>212</v>
      </c>
    </row>
    <row r="168" s="13" customFormat="1">
      <c r="A168" s="13"/>
      <c r="B168" s="232"/>
      <c r="C168" s="233"/>
      <c r="D168" s="234" t="s">
        <v>150</v>
      </c>
      <c r="E168" s="235" t="s">
        <v>1</v>
      </c>
      <c r="F168" s="236" t="s">
        <v>213</v>
      </c>
      <c r="G168" s="233"/>
      <c r="H168" s="237">
        <v>0.10199999999999999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150</v>
      </c>
      <c r="AU168" s="243" t="s">
        <v>148</v>
      </c>
      <c r="AV168" s="13" t="s">
        <v>148</v>
      </c>
      <c r="AW168" s="13" t="s">
        <v>32</v>
      </c>
      <c r="AX168" s="13" t="s">
        <v>84</v>
      </c>
      <c r="AY168" s="243" t="s">
        <v>139</v>
      </c>
    </row>
    <row r="169" s="2" customFormat="1" ht="33" customHeight="1">
      <c r="A169" s="39"/>
      <c r="B169" s="40"/>
      <c r="C169" s="219" t="s">
        <v>214</v>
      </c>
      <c r="D169" s="219" t="s">
        <v>142</v>
      </c>
      <c r="E169" s="220" t="s">
        <v>215</v>
      </c>
      <c r="F169" s="221" t="s">
        <v>216</v>
      </c>
      <c r="G169" s="222" t="s">
        <v>145</v>
      </c>
      <c r="H169" s="223">
        <v>2.786</v>
      </c>
      <c r="I169" s="224"/>
      <c r="J169" s="225">
        <f>ROUND(I169*H169,2)</f>
        <v>0</v>
      </c>
      <c r="K169" s="221" t="s">
        <v>146</v>
      </c>
      <c r="L169" s="45"/>
      <c r="M169" s="226" t="s">
        <v>1</v>
      </c>
      <c r="N169" s="227" t="s">
        <v>42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147</v>
      </c>
      <c r="AT169" s="230" t="s">
        <v>142</v>
      </c>
      <c r="AU169" s="230" t="s">
        <v>148</v>
      </c>
      <c r="AY169" s="18" t="s">
        <v>139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148</v>
      </c>
      <c r="BK169" s="231">
        <f>ROUND(I169*H169,2)</f>
        <v>0</v>
      </c>
      <c r="BL169" s="18" t="s">
        <v>147</v>
      </c>
      <c r="BM169" s="230" t="s">
        <v>217</v>
      </c>
    </row>
    <row r="170" s="13" customFormat="1">
      <c r="A170" s="13"/>
      <c r="B170" s="232"/>
      <c r="C170" s="233"/>
      <c r="D170" s="234" t="s">
        <v>150</v>
      </c>
      <c r="E170" s="235" t="s">
        <v>1</v>
      </c>
      <c r="F170" s="236" t="s">
        <v>218</v>
      </c>
      <c r="G170" s="233"/>
      <c r="H170" s="237">
        <v>2.786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150</v>
      </c>
      <c r="AU170" s="243" t="s">
        <v>148</v>
      </c>
      <c r="AV170" s="13" t="s">
        <v>148</v>
      </c>
      <c r="AW170" s="13" t="s">
        <v>32</v>
      </c>
      <c r="AX170" s="13" t="s">
        <v>84</v>
      </c>
      <c r="AY170" s="243" t="s">
        <v>139</v>
      </c>
    </row>
    <row r="171" s="2" customFormat="1" ht="16.5" customHeight="1">
      <c r="A171" s="39"/>
      <c r="B171" s="40"/>
      <c r="C171" s="219" t="s">
        <v>219</v>
      </c>
      <c r="D171" s="219" t="s">
        <v>142</v>
      </c>
      <c r="E171" s="220" t="s">
        <v>220</v>
      </c>
      <c r="F171" s="221" t="s">
        <v>221</v>
      </c>
      <c r="G171" s="222" t="s">
        <v>158</v>
      </c>
      <c r="H171" s="223">
        <v>0.19500000000000001</v>
      </c>
      <c r="I171" s="224"/>
      <c r="J171" s="225">
        <f>ROUND(I171*H171,2)</f>
        <v>0</v>
      </c>
      <c r="K171" s="221" t="s">
        <v>146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1.06277</v>
      </c>
      <c r="R171" s="228">
        <f>Q171*H171</f>
        <v>0.20724015000000001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147</v>
      </c>
      <c r="AT171" s="230" t="s">
        <v>142</v>
      </c>
      <c r="AU171" s="230" t="s">
        <v>148</v>
      </c>
      <c r="AY171" s="18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148</v>
      </c>
      <c r="BK171" s="231">
        <f>ROUND(I171*H171,2)</f>
        <v>0</v>
      </c>
      <c r="BL171" s="18" t="s">
        <v>147</v>
      </c>
      <c r="BM171" s="230" t="s">
        <v>222</v>
      </c>
    </row>
    <row r="172" s="13" customFormat="1">
      <c r="A172" s="13"/>
      <c r="B172" s="232"/>
      <c r="C172" s="233"/>
      <c r="D172" s="234" t="s">
        <v>150</v>
      </c>
      <c r="E172" s="235" t="s">
        <v>1</v>
      </c>
      <c r="F172" s="236" t="s">
        <v>223</v>
      </c>
      <c r="G172" s="233"/>
      <c r="H172" s="237">
        <v>0.188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150</v>
      </c>
      <c r="AU172" s="243" t="s">
        <v>148</v>
      </c>
      <c r="AV172" s="13" t="s">
        <v>148</v>
      </c>
      <c r="AW172" s="13" t="s">
        <v>32</v>
      </c>
      <c r="AX172" s="13" t="s">
        <v>76</v>
      </c>
      <c r="AY172" s="243" t="s">
        <v>139</v>
      </c>
    </row>
    <row r="173" s="13" customFormat="1">
      <c r="A173" s="13"/>
      <c r="B173" s="232"/>
      <c r="C173" s="233"/>
      <c r="D173" s="234" t="s">
        <v>150</v>
      </c>
      <c r="E173" s="235" t="s">
        <v>1</v>
      </c>
      <c r="F173" s="236" t="s">
        <v>224</v>
      </c>
      <c r="G173" s="233"/>
      <c r="H173" s="237">
        <v>0.0070000000000000001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150</v>
      </c>
      <c r="AU173" s="243" t="s">
        <v>148</v>
      </c>
      <c r="AV173" s="13" t="s">
        <v>148</v>
      </c>
      <c r="AW173" s="13" t="s">
        <v>32</v>
      </c>
      <c r="AX173" s="13" t="s">
        <v>76</v>
      </c>
      <c r="AY173" s="243" t="s">
        <v>139</v>
      </c>
    </row>
    <row r="174" s="14" customFormat="1">
      <c r="A174" s="14"/>
      <c r="B174" s="244"/>
      <c r="C174" s="245"/>
      <c r="D174" s="234" t="s">
        <v>150</v>
      </c>
      <c r="E174" s="246" t="s">
        <v>1</v>
      </c>
      <c r="F174" s="247" t="s">
        <v>174</v>
      </c>
      <c r="G174" s="245"/>
      <c r="H174" s="248">
        <v>0.19500000000000001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150</v>
      </c>
      <c r="AU174" s="254" t="s">
        <v>148</v>
      </c>
      <c r="AV174" s="14" t="s">
        <v>147</v>
      </c>
      <c r="AW174" s="14" t="s">
        <v>32</v>
      </c>
      <c r="AX174" s="14" t="s">
        <v>84</v>
      </c>
      <c r="AY174" s="254" t="s">
        <v>139</v>
      </c>
    </row>
    <row r="175" s="2" customFormat="1" ht="21.75" customHeight="1">
      <c r="A175" s="39"/>
      <c r="B175" s="40"/>
      <c r="C175" s="219" t="s">
        <v>225</v>
      </c>
      <c r="D175" s="219" t="s">
        <v>142</v>
      </c>
      <c r="E175" s="220" t="s">
        <v>226</v>
      </c>
      <c r="F175" s="221" t="s">
        <v>227</v>
      </c>
      <c r="G175" s="222" t="s">
        <v>185</v>
      </c>
      <c r="H175" s="223">
        <v>1</v>
      </c>
      <c r="I175" s="224"/>
      <c r="J175" s="225">
        <f>ROUND(I175*H175,2)</f>
        <v>0</v>
      </c>
      <c r="K175" s="221" t="s">
        <v>146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0.04684</v>
      </c>
      <c r="R175" s="228">
        <f>Q175*H175</f>
        <v>0.04684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147</v>
      </c>
      <c r="AT175" s="230" t="s">
        <v>142</v>
      </c>
      <c r="AU175" s="230" t="s">
        <v>148</v>
      </c>
      <c r="AY175" s="18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148</v>
      </c>
      <c r="BK175" s="231">
        <f>ROUND(I175*H175,2)</f>
        <v>0</v>
      </c>
      <c r="BL175" s="18" t="s">
        <v>147</v>
      </c>
      <c r="BM175" s="230" t="s">
        <v>228</v>
      </c>
    </row>
    <row r="176" s="2" customFormat="1" ht="33" customHeight="1">
      <c r="A176" s="39"/>
      <c r="B176" s="40"/>
      <c r="C176" s="255" t="s">
        <v>229</v>
      </c>
      <c r="D176" s="255" t="s">
        <v>230</v>
      </c>
      <c r="E176" s="256" t="s">
        <v>231</v>
      </c>
      <c r="F176" s="257" t="s">
        <v>232</v>
      </c>
      <c r="G176" s="258" t="s">
        <v>185</v>
      </c>
      <c r="H176" s="259">
        <v>1</v>
      </c>
      <c r="I176" s="260"/>
      <c r="J176" s="261">
        <f>ROUND(I176*H176,2)</f>
        <v>0</v>
      </c>
      <c r="K176" s="257" t="s">
        <v>146</v>
      </c>
      <c r="L176" s="262"/>
      <c r="M176" s="263" t="s">
        <v>1</v>
      </c>
      <c r="N176" s="264" t="s">
        <v>42</v>
      </c>
      <c r="O176" s="92"/>
      <c r="P176" s="228">
        <f>O176*H176</f>
        <v>0</v>
      </c>
      <c r="Q176" s="228">
        <v>0.01521</v>
      </c>
      <c r="R176" s="228">
        <f>Q176*H176</f>
        <v>0.01521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182</v>
      </c>
      <c r="AT176" s="230" t="s">
        <v>230</v>
      </c>
      <c r="AU176" s="230" t="s">
        <v>148</v>
      </c>
      <c r="AY176" s="18" t="s">
        <v>139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148</v>
      </c>
      <c r="BK176" s="231">
        <f>ROUND(I176*H176,2)</f>
        <v>0</v>
      </c>
      <c r="BL176" s="18" t="s">
        <v>147</v>
      </c>
      <c r="BM176" s="230" t="s">
        <v>233</v>
      </c>
    </row>
    <row r="177" s="12" customFormat="1" ht="22.8" customHeight="1">
      <c r="A177" s="12"/>
      <c r="B177" s="203"/>
      <c r="C177" s="204"/>
      <c r="D177" s="205" t="s">
        <v>75</v>
      </c>
      <c r="E177" s="217" t="s">
        <v>188</v>
      </c>
      <c r="F177" s="217" t="s">
        <v>234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SUM(P178:P208)</f>
        <v>0</v>
      </c>
      <c r="Q177" s="211"/>
      <c r="R177" s="212">
        <f>SUM(R178:R208)</f>
        <v>0.017918179999999999</v>
      </c>
      <c r="S177" s="211"/>
      <c r="T177" s="213">
        <f>SUM(T178:T208)</f>
        <v>1.360798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84</v>
      </c>
      <c r="AT177" s="215" t="s">
        <v>75</v>
      </c>
      <c r="AU177" s="215" t="s">
        <v>84</v>
      </c>
      <c r="AY177" s="214" t="s">
        <v>139</v>
      </c>
      <c r="BK177" s="216">
        <f>SUM(BK178:BK208)</f>
        <v>0</v>
      </c>
    </row>
    <row r="178" s="2" customFormat="1" ht="33" customHeight="1">
      <c r="A178" s="39"/>
      <c r="B178" s="40"/>
      <c r="C178" s="219" t="s">
        <v>235</v>
      </c>
      <c r="D178" s="219" t="s">
        <v>142</v>
      </c>
      <c r="E178" s="220" t="s">
        <v>236</v>
      </c>
      <c r="F178" s="221" t="s">
        <v>237</v>
      </c>
      <c r="G178" s="222" t="s">
        <v>163</v>
      </c>
      <c r="H178" s="223">
        <v>79.263999999999996</v>
      </c>
      <c r="I178" s="224"/>
      <c r="J178" s="225">
        <f>ROUND(I178*H178,2)</f>
        <v>0</v>
      </c>
      <c r="K178" s="221" t="s">
        <v>146</v>
      </c>
      <c r="L178" s="45"/>
      <c r="M178" s="226" t="s">
        <v>1</v>
      </c>
      <c r="N178" s="227" t="s">
        <v>42</v>
      </c>
      <c r="O178" s="92"/>
      <c r="P178" s="228">
        <f>O178*H178</f>
        <v>0</v>
      </c>
      <c r="Q178" s="228">
        <v>0.00012999999999999999</v>
      </c>
      <c r="R178" s="228">
        <f>Q178*H178</f>
        <v>0.010304319999999999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147</v>
      </c>
      <c r="AT178" s="230" t="s">
        <v>142</v>
      </c>
      <c r="AU178" s="230" t="s">
        <v>148</v>
      </c>
      <c r="AY178" s="18" t="s">
        <v>139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148</v>
      </c>
      <c r="BK178" s="231">
        <f>ROUND(I178*H178,2)</f>
        <v>0</v>
      </c>
      <c r="BL178" s="18" t="s">
        <v>147</v>
      </c>
      <c r="BM178" s="230" t="s">
        <v>238</v>
      </c>
    </row>
    <row r="179" s="13" customFormat="1">
      <c r="A179" s="13"/>
      <c r="B179" s="232"/>
      <c r="C179" s="233"/>
      <c r="D179" s="234" t="s">
        <v>150</v>
      </c>
      <c r="E179" s="235" t="s">
        <v>1</v>
      </c>
      <c r="F179" s="236" t="s">
        <v>239</v>
      </c>
      <c r="G179" s="233"/>
      <c r="H179" s="237">
        <v>62.899999999999999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150</v>
      </c>
      <c r="AU179" s="243" t="s">
        <v>148</v>
      </c>
      <c r="AV179" s="13" t="s">
        <v>148</v>
      </c>
      <c r="AW179" s="13" t="s">
        <v>32</v>
      </c>
      <c r="AX179" s="13" t="s">
        <v>76</v>
      </c>
      <c r="AY179" s="243" t="s">
        <v>139</v>
      </c>
    </row>
    <row r="180" s="13" customFormat="1">
      <c r="A180" s="13"/>
      <c r="B180" s="232"/>
      <c r="C180" s="233"/>
      <c r="D180" s="234" t="s">
        <v>150</v>
      </c>
      <c r="E180" s="235" t="s">
        <v>1</v>
      </c>
      <c r="F180" s="236" t="s">
        <v>240</v>
      </c>
      <c r="G180" s="233"/>
      <c r="H180" s="237">
        <v>8.3000000000000007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150</v>
      </c>
      <c r="AU180" s="243" t="s">
        <v>148</v>
      </c>
      <c r="AV180" s="13" t="s">
        <v>148</v>
      </c>
      <c r="AW180" s="13" t="s">
        <v>32</v>
      </c>
      <c r="AX180" s="13" t="s">
        <v>76</v>
      </c>
      <c r="AY180" s="243" t="s">
        <v>139</v>
      </c>
    </row>
    <row r="181" s="13" customFormat="1">
      <c r="A181" s="13"/>
      <c r="B181" s="232"/>
      <c r="C181" s="233"/>
      <c r="D181" s="234" t="s">
        <v>150</v>
      </c>
      <c r="E181" s="235" t="s">
        <v>1</v>
      </c>
      <c r="F181" s="236" t="s">
        <v>241</v>
      </c>
      <c r="G181" s="233"/>
      <c r="H181" s="237">
        <v>1.048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150</v>
      </c>
      <c r="AU181" s="243" t="s">
        <v>148</v>
      </c>
      <c r="AV181" s="13" t="s">
        <v>148</v>
      </c>
      <c r="AW181" s="13" t="s">
        <v>32</v>
      </c>
      <c r="AX181" s="13" t="s">
        <v>76</v>
      </c>
      <c r="AY181" s="243" t="s">
        <v>139</v>
      </c>
    </row>
    <row r="182" s="13" customFormat="1">
      <c r="A182" s="13"/>
      <c r="B182" s="232"/>
      <c r="C182" s="233"/>
      <c r="D182" s="234" t="s">
        <v>150</v>
      </c>
      <c r="E182" s="235" t="s">
        <v>1</v>
      </c>
      <c r="F182" s="236" t="s">
        <v>242</v>
      </c>
      <c r="G182" s="233"/>
      <c r="H182" s="237">
        <v>3.5659999999999998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150</v>
      </c>
      <c r="AU182" s="243" t="s">
        <v>148</v>
      </c>
      <c r="AV182" s="13" t="s">
        <v>148</v>
      </c>
      <c r="AW182" s="13" t="s">
        <v>32</v>
      </c>
      <c r="AX182" s="13" t="s">
        <v>76</v>
      </c>
      <c r="AY182" s="243" t="s">
        <v>139</v>
      </c>
    </row>
    <row r="183" s="13" customFormat="1">
      <c r="A183" s="13"/>
      <c r="B183" s="232"/>
      <c r="C183" s="233"/>
      <c r="D183" s="234" t="s">
        <v>150</v>
      </c>
      <c r="E183" s="235" t="s">
        <v>1</v>
      </c>
      <c r="F183" s="236" t="s">
        <v>243</v>
      </c>
      <c r="G183" s="233"/>
      <c r="H183" s="237">
        <v>3.4500000000000002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150</v>
      </c>
      <c r="AU183" s="243" t="s">
        <v>148</v>
      </c>
      <c r="AV183" s="13" t="s">
        <v>148</v>
      </c>
      <c r="AW183" s="13" t="s">
        <v>32</v>
      </c>
      <c r="AX183" s="13" t="s">
        <v>76</v>
      </c>
      <c r="AY183" s="243" t="s">
        <v>139</v>
      </c>
    </row>
    <row r="184" s="14" customFormat="1">
      <c r="A184" s="14"/>
      <c r="B184" s="244"/>
      <c r="C184" s="245"/>
      <c r="D184" s="234" t="s">
        <v>150</v>
      </c>
      <c r="E184" s="246" t="s">
        <v>1</v>
      </c>
      <c r="F184" s="247" t="s">
        <v>174</v>
      </c>
      <c r="G184" s="245"/>
      <c r="H184" s="248">
        <v>79.26400000000001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150</v>
      </c>
      <c r="AU184" s="254" t="s">
        <v>148</v>
      </c>
      <c r="AV184" s="14" t="s">
        <v>147</v>
      </c>
      <c r="AW184" s="14" t="s">
        <v>32</v>
      </c>
      <c r="AX184" s="14" t="s">
        <v>84</v>
      </c>
      <c r="AY184" s="254" t="s">
        <v>139</v>
      </c>
    </row>
    <row r="185" s="2" customFormat="1" ht="24.15" customHeight="1">
      <c r="A185" s="39"/>
      <c r="B185" s="40"/>
      <c r="C185" s="219" t="s">
        <v>244</v>
      </c>
      <c r="D185" s="219" t="s">
        <v>142</v>
      </c>
      <c r="E185" s="220" t="s">
        <v>245</v>
      </c>
      <c r="F185" s="221" t="s">
        <v>246</v>
      </c>
      <c r="G185" s="222" t="s">
        <v>163</v>
      </c>
      <c r="H185" s="223">
        <v>153.964</v>
      </c>
      <c r="I185" s="224"/>
      <c r="J185" s="225">
        <f>ROUND(I185*H185,2)</f>
        <v>0</v>
      </c>
      <c r="K185" s="221" t="s">
        <v>146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4.0000000000000003E-05</v>
      </c>
      <c r="R185" s="228">
        <f>Q185*H185</f>
        <v>0.0061585600000000004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147</v>
      </c>
      <c r="AT185" s="230" t="s">
        <v>142</v>
      </c>
      <c r="AU185" s="230" t="s">
        <v>148</v>
      </c>
      <c r="AY185" s="18" t="s">
        <v>139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148</v>
      </c>
      <c r="BK185" s="231">
        <f>ROUND(I185*H185,2)</f>
        <v>0</v>
      </c>
      <c r="BL185" s="18" t="s">
        <v>147</v>
      </c>
      <c r="BM185" s="230" t="s">
        <v>247</v>
      </c>
    </row>
    <row r="186" s="13" customFormat="1">
      <c r="A186" s="13"/>
      <c r="B186" s="232"/>
      <c r="C186" s="233"/>
      <c r="D186" s="234" t="s">
        <v>150</v>
      </c>
      <c r="E186" s="235" t="s">
        <v>1</v>
      </c>
      <c r="F186" s="236" t="s">
        <v>239</v>
      </c>
      <c r="G186" s="233"/>
      <c r="H186" s="237">
        <v>62.899999999999999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150</v>
      </c>
      <c r="AU186" s="243" t="s">
        <v>148</v>
      </c>
      <c r="AV186" s="13" t="s">
        <v>148</v>
      </c>
      <c r="AW186" s="13" t="s">
        <v>32</v>
      </c>
      <c r="AX186" s="13" t="s">
        <v>76</v>
      </c>
      <c r="AY186" s="243" t="s">
        <v>139</v>
      </c>
    </row>
    <row r="187" s="13" customFormat="1">
      <c r="A187" s="13"/>
      <c r="B187" s="232"/>
      <c r="C187" s="233"/>
      <c r="D187" s="234" t="s">
        <v>150</v>
      </c>
      <c r="E187" s="235" t="s">
        <v>1</v>
      </c>
      <c r="F187" s="236" t="s">
        <v>248</v>
      </c>
      <c r="G187" s="233"/>
      <c r="H187" s="237">
        <v>83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150</v>
      </c>
      <c r="AU187" s="243" t="s">
        <v>148</v>
      </c>
      <c r="AV187" s="13" t="s">
        <v>148</v>
      </c>
      <c r="AW187" s="13" t="s">
        <v>32</v>
      </c>
      <c r="AX187" s="13" t="s">
        <v>76</v>
      </c>
      <c r="AY187" s="243" t="s">
        <v>139</v>
      </c>
    </row>
    <row r="188" s="13" customFormat="1">
      <c r="A188" s="13"/>
      <c r="B188" s="232"/>
      <c r="C188" s="233"/>
      <c r="D188" s="234" t="s">
        <v>150</v>
      </c>
      <c r="E188" s="235" t="s">
        <v>1</v>
      </c>
      <c r="F188" s="236" t="s">
        <v>241</v>
      </c>
      <c r="G188" s="233"/>
      <c r="H188" s="237">
        <v>1.048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150</v>
      </c>
      <c r="AU188" s="243" t="s">
        <v>148</v>
      </c>
      <c r="AV188" s="13" t="s">
        <v>148</v>
      </c>
      <c r="AW188" s="13" t="s">
        <v>32</v>
      </c>
      <c r="AX188" s="13" t="s">
        <v>76</v>
      </c>
      <c r="AY188" s="243" t="s">
        <v>139</v>
      </c>
    </row>
    <row r="189" s="13" customFormat="1">
      <c r="A189" s="13"/>
      <c r="B189" s="232"/>
      <c r="C189" s="233"/>
      <c r="D189" s="234" t="s">
        <v>150</v>
      </c>
      <c r="E189" s="235" t="s">
        <v>1</v>
      </c>
      <c r="F189" s="236" t="s">
        <v>242</v>
      </c>
      <c r="G189" s="233"/>
      <c r="H189" s="237">
        <v>3.5659999999999998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150</v>
      </c>
      <c r="AU189" s="243" t="s">
        <v>148</v>
      </c>
      <c r="AV189" s="13" t="s">
        <v>148</v>
      </c>
      <c r="AW189" s="13" t="s">
        <v>32</v>
      </c>
      <c r="AX189" s="13" t="s">
        <v>76</v>
      </c>
      <c r="AY189" s="243" t="s">
        <v>139</v>
      </c>
    </row>
    <row r="190" s="13" customFormat="1">
      <c r="A190" s="13"/>
      <c r="B190" s="232"/>
      <c r="C190" s="233"/>
      <c r="D190" s="234" t="s">
        <v>150</v>
      </c>
      <c r="E190" s="235" t="s">
        <v>1</v>
      </c>
      <c r="F190" s="236" t="s">
        <v>243</v>
      </c>
      <c r="G190" s="233"/>
      <c r="H190" s="237">
        <v>3.4500000000000002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150</v>
      </c>
      <c r="AU190" s="243" t="s">
        <v>148</v>
      </c>
      <c r="AV190" s="13" t="s">
        <v>148</v>
      </c>
      <c r="AW190" s="13" t="s">
        <v>32</v>
      </c>
      <c r="AX190" s="13" t="s">
        <v>76</v>
      </c>
      <c r="AY190" s="243" t="s">
        <v>139</v>
      </c>
    </row>
    <row r="191" s="14" customFormat="1">
      <c r="A191" s="14"/>
      <c r="B191" s="244"/>
      <c r="C191" s="245"/>
      <c r="D191" s="234" t="s">
        <v>150</v>
      </c>
      <c r="E191" s="246" t="s">
        <v>1</v>
      </c>
      <c r="F191" s="247" t="s">
        <v>174</v>
      </c>
      <c r="G191" s="245"/>
      <c r="H191" s="248">
        <v>153.964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150</v>
      </c>
      <c r="AU191" s="254" t="s">
        <v>148</v>
      </c>
      <c r="AV191" s="14" t="s">
        <v>147</v>
      </c>
      <c r="AW191" s="14" t="s">
        <v>32</v>
      </c>
      <c r="AX191" s="14" t="s">
        <v>84</v>
      </c>
      <c r="AY191" s="254" t="s">
        <v>139</v>
      </c>
    </row>
    <row r="192" s="2" customFormat="1" ht="21.75" customHeight="1">
      <c r="A192" s="39"/>
      <c r="B192" s="40"/>
      <c r="C192" s="219" t="s">
        <v>249</v>
      </c>
      <c r="D192" s="219" t="s">
        <v>142</v>
      </c>
      <c r="E192" s="220" t="s">
        <v>250</v>
      </c>
      <c r="F192" s="221" t="s">
        <v>251</v>
      </c>
      <c r="G192" s="222" t="s">
        <v>163</v>
      </c>
      <c r="H192" s="223">
        <v>1.5760000000000001</v>
      </c>
      <c r="I192" s="224"/>
      <c r="J192" s="225">
        <f>ROUND(I192*H192,2)</f>
        <v>0</v>
      </c>
      <c r="K192" s="221" t="s">
        <v>146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0.087999999999999995</v>
      </c>
      <c r="T192" s="229">
        <f>S192*H192</f>
        <v>0.13868800000000001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147</v>
      </c>
      <c r="AT192" s="230" t="s">
        <v>142</v>
      </c>
      <c r="AU192" s="230" t="s">
        <v>148</v>
      </c>
      <c r="AY192" s="18" t="s">
        <v>139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148</v>
      </c>
      <c r="BK192" s="231">
        <f>ROUND(I192*H192,2)</f>
        <v>0</v>
      </c>
      <c r="BL192" s="18" t="s">
        <v>147</v>
      </c>
      <c r="BM192" s="230" t="s">
        <v>252</v>
      </c>
    </row>
    <row r="193" s="13" customFormat="1">
      <c r="A193" s="13"/>
      <c r="B193" s="232"/>
      <c r="C193" s="233"/>
      <c r="D193" s="234" t="s">
        <v>150</v>
      </c>
      <c r="E193" s="235" t="s">
        <v>1</v>
      </c>
      <c r="F193" s="236" t="s">
        <v>253</v>
      </c>
      <c r="G193" s="233"/>
      <c r="H193" s="237">
        <v>1.5760000000000001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150</v>
      </c>
      <c r="AU193" s="243" t="s">
        <v>148</v>
      </c>
      <c r="AV193" s="13" t="s">
        <v>148</v>
      </c>
      <c r="AW193" s="13" t="s">
        <v>32</v>
      </c>
      <c r="AX193" s="13" t="s">
        <v>84</v>
      </c>
      <c r="AY193" s="243" t="s">
        <v>139</v>
      </c>
    </row>
    <row r="194" s="2" customFormat="1" ht="21.75" customHeight="1">
      <c r="A194" s="39"/>
      <c r="B194" s="40"/>
      <c r="C194" s="219" t="s">
        <v>7</v>
      </c>
      <c r="D194" s="219" t="s">
        <v>142</v>
      </c>
      <c r="E194" s="220" t="s">
        <v>254</v>
      </c>
      <c r="F194" s="221" t="s">
        <v>255</v>
      </c>
      <c r="G194" s="222" t="s">
        <v>163</v>
      </c>
      <c r="H194" s="223">
        <v>2.3999999999999999</v>
      </c>
      <c r="I194" s="224"/>
      <c r="J194" s="225">
        <f>ROUND(I194*H194,2)</f>
        <v>0</v>
      </c>
      <c r="K194" s="221" t="s">
        <v>146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0.067000000000000004</v>
      </c>
      <c r="T194" s="229">
        <f>S194*H194</f>
        <v>0.1608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147</v>
      </c>
      <c r="AT194" s="230" t="s">
        <v>142</v>
      </c>
      <c r="AU194" s="230" t="s">
        <v>148</v>
      </c>
      <c r="AY194" s="18" t="s">
        <v>139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148</v>
      </c>
      <c r="BK194" s="231">
        <f>ROUND(I194*H194,2)</f>
        <v>0</v>
      </c>
      <c r="BL194" s="18" t="s">
        <v>147</v>
      </c>
      <c r="BM194" s="230" t="s">
        <v>256</v>
      </c>
    </row>
    <row r="195" s="13" customFormat="1">
      <c r="A195" s="13"/>
      <c r="B195" s="232"/>
      <c r="C195" s="233"/>
      <c r="D195" s="234" t="s">
        <v>150</v>
      </c>
      <c r="E195" s="235" t="s">
        <v>1</v>
      </c>
      <c r="F195" s="236" t="s">
        <v>257</v>
      </c>
      <c r="G195" s="233"/>
      <c r="H195" s="237">
        <v>2.3999999999999999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150</v>
      </c>
      <c r="AU195" s="243" t="s">
        <v>148</v>
      </c>
      <c r="AV195" s="13" t="s">
        <v>148</v>
      </c>
      <c r="AW195" s="13" t="s">
        <v>32</v>
      </c>
      <c r="AX195" s="13" t="s">
        <v>84</v>
      </c>
      <c r="AY195" s="243" t="s">
        <v>139</v>
      </c>
    </row>
    <row r="196" s="2" customFormat="1" ht="24.15" customHeight="1">
      <c r="A196" s="39"/>
      <c r="B196" s="40"/>
      <c r="C196" s="219" t="s">
        <v>258</v>
      </c>
      <c r="D196" s="219" t="s">
        <v>142</v>
      </c>
      <c r="E196" s="220" t="s">
        <v>259</v>
      </c>
      <c r="F196" s="221" t="s">
        <v>260</v>
      </c>
      <c r="G196" s="222" t="s">
        <v>163</v>
      </c>
      <c r="H196" s="223">
        <v>1</v>
      </c>
      <c r="I196" s="224"/>
      <c r="J196" s="225">
        <f>ROUND(I196*H196,2)</f>
        <v>0</v>
      </c>
      <c r="K196" s="221" t="s">
        <v>146</v>
      </c>
      <c r="L196" s="45"/>
      <c r="M196" s="226" t="s">
        <v>1</v>
      </c>
      <c r="N196" s="227" t="s">
        <v>42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0.187</v>
      </c>
      <c r="T196" s="229">
        <f>S196*H196</f>
        <v>0.187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147</v>
      </c>
      <c r="AT196" s="230" t="s">
        <v>142</v>
      </c>
      <c r="AU196" s="230" t="s">
        <v>148</v>
      </c>
      <c r="AY196" s="18" t="s">
        <v>139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148</v>
      </c>
      <c r="BK196" s="231">
        <f>ROUND(I196*H196,2)</f>
        <v>0</v>
      </c>
      <c r="BL196" s="18" t="s">
        <v>147</v>
      </c>
      <c r="BM196" s="230" t="s">
        <v>261</v>
      </c>
    </row>
    <row r="197" s="13" customFormat="1">
      <c r="A197" s="13"/>
      <c r="B197" s="232"/>
      <c r="C197" s="233"/>
      <c r="D197" s="234" t="s">
        <v>150</v>
      </c>
      <c r="E197" s="235" t="s">
        <v>1</v>
      </c>
      <c r="F197" s="236" t="s">
        <v>262</v>
      </c>
      <c r="G197" s="233"/>
      <c r="H197" s="237">
        <v>1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150</v>
      </c>
      <c r="AU197" s="243" t="s">
        <v>148</v>
      </c>
      <c r="AV197" s="13" t="s">
        <v>148</v>
      </c>
      <c r="AW197" s="13" t="s">
        <v>32</v>
      </c>
      <c r="AX197" s="13" t="s">
        <v>84</v>
      </c>
      <c r="AY197" s="243" t="s">
        <v>139</v>
      </c>
    </row>
    <row r="198" s="2" customFormat="1" ht="24.15" customHeight="1">
      <c r="A198" s="39"/>
      <c r="B198" s="40"/>
      <c r="C198" s="219" t="s">
        <v>263</v>
      </c>
      <c r="D198" s="219" t="s">
        <v>142</v>
      </c>
      <c r="E198" s="220" t="s">
        <v>264</v>
      </c>
      <c r="F198" s="221" t="s">
        <v>265</v>
      </c>
      <c r="G198" s="222" t="s">
        <v>266</v>
      </c>
      <c r="H198" s="223">
        <v>1.2</v>
      </c>
      <c r="I198" s="224"/>
      <c r="J198" s="225">
        <f>ROUND(I198*H198,2)</f>
        <v>0</v>
      </c>
      <c r="K198" s="221" t="s">
        <v>146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0.042000000000000003</v>
      </c>
      <c r="T198" s="229">
        <f>S198*H198</f>
        <v>0.0504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147</v>
      </c>
      <c r="AT198" s="230" t="s">
        <v>142</v>
      </c>
      <c r="AU198" s="230" t="s">
        <v>148</v>
      </c>
      <c r="AY198" s="18" t="s">
        <v>139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148</v>
      </c>
      <c r="BK198" s="231">
        <f>ROUND(I198*H198,2)</f>
        <v>0</v>
      </c>
      <c r="BL198" s="18" t="s">
        <v>147</v>
      </c>
      <c r="BM198" s="230" t="s">
        <v>267</v>
      </c>
    </row>
    <row r="199" s="13" customFormat="1">
      <c r="A199" s="13"/>
      <c r="B199" s="232"/>
      <c r="C199" s="233"/>
      <c r="D199" s="234" t="s">
        <v>150</v>
      </c>
      <c r="E199" s="235" t="s">
        <v>1</v>
      </c>
      <c r="F199" s="236" t="s">
        <v>268</v>
      </c>
      <c r="G199" s="233"/>
      <c r="H199" s="237">
        <v>1.2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150</v>
      </c>
      <c r="AU199" s="243" t="s">
        <v>148</v>
      </c>
      <c r="AV199" s="13" t="s">
        <v>148</v>
      </c>
      <c r="AW199" s="13" t="s">
        <v>32</v>
      </c>
      <c r="AX199" s="13" t="s">
        <v>84</v>
      </c>
      <c r="AY199" s="243" t="s">
        <v>139</v>
      </c>
    </row>
    <row r="200" s="2" customFormat="1" ht="24.15" customHeight="1">
      <c r="A200" s="39"/>
      <c r="B200" s="40"/>
      <c r="C200" s="219" t="s">
        <v>269</v>
      </c>
      <c r="D200" s="219" t="s">
        <v>142</v>
      </c>
      <c r="E200" s="220" t="s">
        <v>270</v>
      </c>
      <c r="F200" s="221" t="s">
        <v>271</v>
      </c>
      <c r="G200" s="222" t="s">
        <v>266</v>
      </c>
      <c r="H200" s="223">
        <v>0.98999999999999999</v>
      </c>
      <c r="I200" s="224"/>
      <c r="J200" s="225">
        <f>ROUND(I200*H200,2)</f>
        <v>0</v>
      </c>
      <c r="K200" s="221" t="s">
        <v>146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0.00147</v>
      </c>
      <c r="R200" s="228">
        <f>Q200*H200</f>
        <v>0.0014552999999999999</v>
      </c>
      <c r="S200" s="228">
        <v>0.039</v>
      </c>
      <c r="T200" s="229">
        <f>S200*H200</f>
        <v>0.038609999999999998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147</v>
      </c>
      <c r="AT200" s="230" t="s">
        <v>142</v>
      </c>
      <c r="AU200" s="230" t="s">
        <v>148</v>
      </c>
      <c r="AY200" s="18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148</v>
      </c>
      <c r="BK200" s="231">
        <f>ROUND(I200*H200,2)</f>
        <v>0</v>
      </c>
      <c r="BL200" s="18" t="s">
        <v>147</v>
      </c>
      <c r="BM200" s="230" t="s">
        <v>272</v>
      </c>
    </row>
    <row r="201" s="13" customFormat="1">
      <c r="A201" s="13"/>
      <c r="B201" s="232"/>
      <c r="C201" s="233"/>
      <c r="D201" s="234" t="s">
        <v>150</v>
      </c>
      <c r="E201" s="235" t="s">
        <v>1</v>
      </c>
      <c r="F201" s="236" t="s">
        <v>273</v>
      </c>
      <c r="G201" s="233"/>
      <c r="H201" s="237">
        <v>0.47999999999999998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150</v>
      </c>
      <c r="AU201" s="243" t="s">
        <v>148</v>
      </c>
      <c r="AV201" s="13" t="s">
        <v>148</v>
      </c>
      <c r="AW201" s="13" t="s">
        <v>32</v>
      </c>
      <c r="AX201" s="13" t="s">
        <v>76</v>
      </c>
      <c r="AY201" s="243" t="s">
        <v>139</v>
      </c>
    </row>
    <row r="202" s="13" customFormat="1">
      <c r="A202" s="13"/>
      <c r="B202" s="232"/>
      <c r="C202" s="233"/>
      <c r="D202" s="234" t="s">
        <v>150</v>
      </c>
      <c r="E202" s="235" t="s">
        <v>1</v>
      </c>
      <c r="F202" s="236" t="s">
        <v>274</v>
      </c>
      <c r="G202" s="233"/>
      <c r="H202" s="237">
        <v>0.51000000000000001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150</v>
      </c>
      <c r="AU202" s="243" t="s">
        <v>148</v>
      </c>
      <c r="AV202" s="13" t="s">
        <v>148</v>
      </c>
      <c r="AW202" s="13" t="s">
        <v>32</v>
      </c>
      <c r="AX202" s="13" t="s">
        <v>76</v>
      </c>
      <c r="AY202" s="243" t="s">
        <v>139</v>
      </c>
    </row>
    <row r="203" s="14" customFormat="1">
      <c r="A203" s="14"/>
      <c r="B203" s="244"/>
      <c r="C203" s="245"/>
      <c r="D203" s="234" t="s">
        <v>150</v>
      </c>
      <c r="E203" s="246" t="s">
        <v>1</v>
      </c>
      <c r="F203" s="247" t="s">
        <v>174</v>
      </c>
      <c r="G203" s="245"/>
      <c r="H203" s="248">
        <v>0.98999999999999999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150</v>
      </c>
      <c r="AU203" s="254" t="s">
        <v>148</v>
      </c>
      <c r="AV203" s="14" t="s">
        <v>147</v>
      </c>
      <c r="AW203" s="14" t="s">
        <v>32</v>
      </c>
      <c r="AX203" s="14" t="s">
        <v>84</v>
      </c>
      <c r="AY203" s="254" t="s">
        <v>139</v>
      </c>
    </row>
    <row r="204" s="2" customFormat="1" ht="37.8" customHeight="1">
      <c r="A204" s="39"/>
      <c r="B204" s="40"/>
      <c r="C204" s="219" t="s">
        <v>275</v>
      </c>
      <c r="D204" s="219" t="s">
        <v>142</v>
      </c>
      <c r="E204" s="220" t="s">
        <v>276</v>
      </c>
      <c r="F204" s="221" t="s">
        <v>277</v>
      </c>
      <c r="G204" s="222" t="s">
        <v>163</v>
      </c>
      <c r="H204" s="223">
        <v>78.530000000000001</v>
      </c>
      <c r="I204" s="224"/>
      <c r="J204" s="225">
        <f>ROUND(I204*H204,2)</f>
        <v>0</v>
      </c>
      <c r="K204" s="221" t="s">
        <v>146</v>
      </c>
      <c r="L204" s="45"/>
      <c r="M204" s="226" t="s">
        <v>1</v>
      </c>
      <c r="N204" s="227" t="s">
        <v>42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0.01</v>
      </c>
      <c r="T204" s="229">
        <f>S204*H204</f>
        <v>0.7853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147</v>
      </c>
      <c r="AT204" s="230" t="s">
        <v>142</v>
      </c>
      <c r="AU204" s="230" t="s">
        <v>148</v>
      </c>
      <c r="AY204" s="18" t="s">
        <v>139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148</v>
      </c>
      <c r="BK204" s="231">
        <f>ROUND(I204*H204,2)</f>
        <v>0</v>
      </c>
      <c r="BL204" s="18" t="s">
        <v>147</v>
      </c>
      <c r="BM204" s="230" t="s">
        <v>278</v>
      </c>
    </row>
    <row r="205" s="13" customFormat="1">
      <c r="A205" s="13"/>
      <c r="B205" s="232"/>
      <c r="C205" s="233"/>
      <c r="D205" s="234" t="s">
        <v>150</v>
      </c>
      <c r="E205" s="235" t="s">
        <v>1</v>
      </c>
      <c r="F205" s="236" t="s">
        <v>197</v>
      </c>
      <c r="G205" s="233"/>
      <c r="H205" s="237">
        <v>13.718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150</v>
      </c>
      <c r="AU205" s="243" t="s">
        <v>148</v>
      </c>
      <c r="AV205" s="13" t="s">
        <v>148</v>
      </c>
      <c r="AW205" s="13" t="s">
        <v>32</v>
      </c>
      <c r="AX205" s="13" t="s">
        <v>76</v>
      </c>
      <c r="AY205" s="243" t="s">
        <v>139</v>
      </c>
    </row>
    <row r="206" s="13" customFormat="1">
      <c r="A206" s="13"/>
      <c r="B206" s="232"/>
      <c r="C206" s="233"/>
      <c r="D206" s="234" t="s">
        <v>150</v>
      </c>
      <c r="E206" s="235" t="s">
        <v>1</v>
      </c>
      <c r="F206" s="236" t="s">
        <v>198</v>
      </c>
      <c r="G206" s="233"/>
      <c r="H206" s="237">
        <v>27.847999999999999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150</v>
      </c>
      <c r="AU206" s="243" t="s">
        <v>148</v>
      </c>
      <c r="AV206" s="13" t="s">
        <v>148</v>
      </c>
      <c r="AW206" s="13" t="s">
        <v>32</v>
      </c>
      <c r="AX206" s="13" t="s">
        <v>76</v>
      </c>
      <c r="AY206" s="243" t="s">
        <v>139</v>
      </c>
    </row>
    <row r="207" s="13" customFormat="1">
      <c r="A207" s="13"/>
      <c r="B207" s="232"/>
      <c r="C207" s="233"/>
      <c r="D207" s="234" t="s">
        <v>150</v>
      </c>
      <c r="E207" s="235" t="s">
        <v>1</v>
      </c>
      <c r="F207" s="236" t="s">
        <v>279</v>
      </c>
      <c r="G207" s="233"/>
      <c r="H207" s="237">
        <v>36.963999999999999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150</v>
      </c>
      <c r="AU207" s="243" t="s">
        <v>148</v>
      </c>
      <c r="AV207" s="13" t="s">
        <v>148</v>
      </c>
      <c r="AW207" s="13" t="s">
        <v>32</v>
      </c>
      <c r="AX207" s="13" t="s">
        <v>76</v>
      </c>
      <c r="AY207" s="243" t="s">
        <v>139</v>
      </c>
    </row>
    <row r="208" s="14" customFormat="1">
      <c r="A208" s="14"/>
      <c r="B208" s="244"/>
      <c r="C208" s="245"/>
      <c r="D208" s="234" t="s">
        <v>150</v>
      </c>
      <c r="E208" s="246" t="s">
        <v>1</v>
      </c>
      <c r="F208" s="247" t="s">
        <v>174</v>
      </c>
      <c r="G208" s="245"/>
      <c r="H208" s="248">
        <v>78.530000000000001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150</v>
      </c>
      <c r="AU208" s="254" t="s">
        <v>148</v>
      </c>
      <c r="AV208" s="14" t="s">
        <v>147</v>
      </c>
      <c r="AW208" s="14" t="s">
        <v>32</v>
      </c>
      <c r="AX208" s="14" t="s">
        <v>84</v>
      </c>
      <c r="AY208" s="254" t="s">
        <v>139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280</v>
      </c>
      <c r="F209" s="217" t="s">
        <v>281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SUM(P210:P217)</f>
        <v>0</v>
      </c>
      <c r="Q209" s="211"/>
      <c r="R209" s="212">
        <f>SUM(R210:R217)</f>
        <v>0</v>
      </c>
      <c r="S209" s="211"/>
      <c r="T209" s="213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84</v>
      </c>
      <c r="AT209" s="215" t="s">
        <v>75</v>
      </c>
      <c r="AU209" s="215" t="s">
        <v>84</v>
      </c>
      <c r="AY209" s="214" t="s">
        <v>139</v>
      </c>
      <c r="BK209" s="216">
        <f>SUM(BK210:BK217)</f>
        <v>0</v>
      </c>
    </row>
    <row r="210" s="2" customFormat="1" ht="24.15" customHeight="1">
      <c r="A210" s="39"/>
      <c r="B210" s="40"/>
      <c r="C210" s="219" t="s">
        <v>282</v>
      </c>
      <c r="D210" s="219" t="s">
        <v>142</v>
      </c>
      <c r="E210" s="220" t="s">
        <v>283</v>
      </c>
      <c r="F210" s="221" t="s">
        <v>284</v>
      </c>
      <c r="G210" s="222" t="s">
        <v>158</v>
      </c>
      <c r="H210" s="223">
        <v>25.436</v>
      </c>
      <c r="I210" s="224"/>
      <c r="J210" s="225">
        <f>ROUND(I210*H210,2)</f>
        <v>0</v>
      </c>
      <c r="K210" s="221" t="s">
        <v>146</v>
      </c>
      <c r="L210" s="45"/>
      <c r="M210" s="226" t="s">
        <v>1</v>
      </c>
      <c r="N210" s="227" t="s">
        <v>42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147</v>
      </c>
      <c r="AT210" s="230" t="s">
        <v>142</v>
      </c>
      <c r="AU210" s="230" t="s">
        <v>148</v>
      </c>
      <c r="AY210" s="18" t="s">
        <v>139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148</v>
      </c>
      <c r="BK210" s="231">
        <f>ROUND(I210*H210,2)</f>
        <v>0</v>
      </c>
      <c r="BL210" s="18" t="s">
        <v>147</v>
      </c>
      <c r="BM210" s="230" t="s">
        <v>285</v>
      </c>
    </row>
    <row r="211" s="2" customFormat="1" ht="24.15" customHeight="1">
      <c r="A211" s="39"/>
      <c r="B211" s="40"/>
      <c r="C211" s="219" t="s">
        <v>286</v>
      </c>
      <c r="D211" s="219" t="s">
        <v>142</v>
      </c>
      <c r="E211" s="220" t="s">
        <v>287</v>
      </c>
      <c r="F211" s="221" t="s">
        <v>288</v>
      </c>
      <c r="G211" s="222" t="s">
        <v>158</v>
      </c>
      <c r="H211" s="223">
        <v>25.436</v>
      </c>
      <c r="I211" s="224"/>
      <c r="J211" s="225">
        <f>ROUND(I211*H211,2)</f>
        <v>0</v>
      </c>
      <c r="K211" s="221" t="s">
        <v>146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147</v>
      </c>
      <c r="AT211" s="230" t="s">
        <v>142</v>
      </c>
      <c r="AU211" s="230" t="s">
        <v>148</v>
      </c>
      <c r="AY211" s="18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148</v>
      </c>
      <c r="BK211" s="231">
        <f>ROUND(I211*H211,2)</f>
        <v>0</v>
      </c>
      <c r="BL211" s="18" t="s">
        <v>147</v>
      </c>
      <c r="BM211" s="230" t="s">
        <v>289</v>
      </c>
    </row>
    <row r="212" s="2" customFormat="1" ht="24.15" customHeight="1">
      <c r="A212" s="39"/>
      <c r="B212" s="40"/>
      <c r="C212" s="219" t="s">
        <v>290</v>
      </c>
      <c r="D212" s="219" t="s">
        <v>142</v>
      </c>
      <c r="E212" s="220" t="s">
        <v>291</v>
      </c>
      <c r="F212" s="221" t="s">
        <v>292</v>
      </c>
      <c r="G212" s="222" t="s">
        <v>158</v>
      </c>
      <c r="H212" s="223">
        <v>381.54000000000002</v>
      </c>
      <c r="I212" s="224"/>
      <c r="J212" s="225">
        <f>ROUND(I212*H212,2)</f>
        <v>0</v>
      </c>
      <c r="K212" s="221" t="s">
        <v>146</v>
      </c>
      <c r="L212" s="45"/>
      <c r="M212" s="226" t="s">
        <v>1</v>
      </c>
      <c r="N212" s="227" t="s">
        <v>42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147</v>
      </c>
      <c r="AT212" s="230" t="s">
        <v>142</v>
      </c>
      <c r="AU212" s="230" t="s">
        <v>148</v>
      </c>
      <c r="AY212" s="18" t="s">
        <v>139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148</v>
      </c>
      <c r="BK212" s="231">
        <f>ROUND(I212*H212,2)</f>
        <v>0</v>
      </c>
      <c r="BL212" s="18" t="s">
        <v>147</v>
      </c>
      <c r="BM212" s="230" t="s">
        <v>293</v>
      </c>
    </row>
    <row r="213" s="13" customFormat="1">
      <c r="A213" s="13"/>
      <c r="B213" s="232"/>
      <c r="C213" s="233"/>
      <c r="D213" s="234" t="s">
        <v>150</v>
      </c>
      <c r="E213" s="233"/>
      <c r="F213" s="236" t="s">
        <v>294</v>
      </c>
      <c r="G213" s="233"/>
      <c r="H213" s="237">
        <v>381.54000000000002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150</v>
      </c>
      <c r="AU213" s="243" t="s">
        <v>148</v>
      </c>
      <c r="AV213" s="13" t="s">
        <v>148</v>
      </c>
      <c r="AW213" s="13" t="s">
        <v>4</v>
      </c>
      <c r="AX213" s="13" t="s">
        <v>84</v>
      </c>
      <c r="AY213" s="243" t="s">
        <v>139</v>
      </c>
    </row>
    <row r="214" s="2" customFormat="1" ht="33" customHeight="1">
      <c r="A214" s="39"/>
      <c r="B214" s="40"/>
      <c r="C214" s="219" t="s">
        <v>295</v>
      </c>
      <c r="D214" s="219" t="s">
        <v>142</v>
      </c>
      <c r="E214" s="220" t="s">
        <v>296</v>
      </c>
      <c r="F214" s="221" t="s">
        <v>297</v>
      </c>
      <c r="G214" s="222" t="s">
        <v>158</v>
      </c>
      <c r="H214" s="223">
        <v>2.544</v>
      </c>
      <c r="I214" s="224"/>
      <c r="J214" s="225">
        <f>ROUND(I214*H214,2)</f>
        <v>0</v>
      </c>
      <c r="K214" s="221" t="s">
        <v>146</v>
      </c>
      <c r="L214" s="45"/>
      <c r="M214" s="226" t="s">
        <v>1</v>
      </c>
      <c r="N214" s="227" t="s">
        <v>42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147</v>
      </c>
      <c r="AT214" s="230" t="s">
        <v>142</v>
      </c>
      <c r="AU214" s="230" t="s">
        <v>148</v>
      </c>
      <c r="AY214" s="18" t="s">
        <v>139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148</v>
      </c>
      <c r="BK214" s="231">
        <f>ROUND(I214*H214,2)</f>
        <v>0</v>
      </c>
      <c r="BL214" s="18" t="s">
        <v>147</v>
      </c>
      <c r="BM214" s="230" t="s">
        <v>298</v>
      </c>
    </row>
    <row r="215" s="13" customFormat="1">
      <c r="A215" s="13"/>
      <c r="B215" s="232"/>
      <c r="C215" s="233"/>
      <c r="D215" s="234" t="s">
        <v>150</v>
      </c>
      <c r="E215" s="233"/>
      <c r="F215" s="236" t="s">
        <v>299</v>
      </c>
      <c r="G215" s="233"/>
      <c r="H215" s="237">
        <v>2.544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150</v>
      </c>
      <c r="AU215" s="243" t="s">
        <v>148</v>
      </c>
      <c r="AV215" s="13" t="s">
        <v>148</v>
      </c>
      <c r="AW215" s="13" t="s">
        <v>4</v>
      </c>
      <c r="AX215" s="13" t="s">
        <v>84</v>
      </c>
      <c r="AY215" s="243" t="s">
        <v>139</v>
      </c>
    </row>
    <row r="216" s="2" customFormat="1" ht="44.25" customHeight="1">
      <c r="A216" s="39"/>
      <c r="B216" s="40"/>
      <c r="C216" s="219" t="s">
        <v>300</v>
      </c>
      <c r="D216" s="219" t="s">
        <v>142</v>
      </c>
      <c r="E216" s="220" t="s">
        <v>301</v>
      </c>
      <c r="F216" s="221" t="s">
        <v>302</v>
      </c>
      <c r="G216" s="222" t="s">
        <v>158</v>
      </c>
      <c r="H216" s="223">
        <v>22.891999999999999</v>
      </c>
      <c r="I216" s="224"/>
      <c r="J216" s="225">
        <f>ROUND(I216*H216,2)</f>
        <v>0</v>
      </c>
      <c r="K216" s="221" t="s">
        <v>146</v>
      </c>
      <c r="L216" s="45"/>
      <c r="M216" s="226" t="s">
        <v>1</v>
      </c>
      <c r="N216" s="227" t="s">
        <v>42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147</v>
      </c>
      <c r="AT216" s="230" t="s">
        <v>142</v>
      </c>
      <c r="AU216" s="230" t="s">
        <v>148</v>
      </c>
      <c r="AY216" s="18" t="s">
        <v>139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148</v>
      </c>
      <c r="BK216" s="231">
        <f>ROUND(I216*H216,2)</f>
        <v>0</v>
      </c>
      <c r="BL216" s="18" t="s">
        <v>147</v>
      </c>
      <c r="BM216" s="230" t="s">
        <v>303</v>
      </c>
    </row>
    <row r="217" s="13" customFormat="1">
      <c r="A217" s="13"/>
      <c r="B217" s="232"/>
      <c r="C217" s="233"/>
      <c r="D217" s="234" t="s">
        <v>150</v>
      </c>
      <c r="E217" s="233"/>
      <c r="F217" s="236" t="s">
        <v>304</v>
      </c>
      <c r="G217" s="233"/>
      <c r="H217" s="237">
        <v>22.891999999999999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150</v>
      </c>
      <c r="AU217" s="243" t="s">
        <v>148</v>
      </c>
      <c r="AV217" s="13" t="s">
        <v>148</v>
      </c>
      <c r="AW217" s="13" t="s">
        <v>4</v>
      </c>
      <c r="AX217" s="13" t="s">
        <v>84</v>
      </c>
      <c r="AY217" s="243" t="s">
        <v>139</v>
      </c>
    </row>
    <row r="218" s="12" customFormat="1" ht="22.8" customHeight="1">
      <c r="A218" s="12"/>
      <c r="B218" s="203"/>
      <c r="C218" s="204"/>
      <c r="D218" s="205" t="s">
        <v>75</v>
      </c>
      <c r="E218" s="217" t="s">
        <v>305</v>
      </c>
      <c r="F218" s="217" t="s">
        <v>306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P219</f>
        <v>0</v>
      </c>
      <c r="Q218" s="211"/>
      <c r="R218" s="212">
        <f>R219</f>
        <v>0</v>
      </c>
      <c r="S218" s="211"/>
      <c r="T218" s="213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84</v>
      </c>
      <c r="AT218" s="215" t="s">
        <v>75</v>
      </c>
      <c r="AU218" s="215" t="s">
        <v>84</v>
      </c>
      <c r="AY218" s="214" t="s">
        <v>139</v>
      </c>
      <c r="BK218" s="216">
        <f>BK219</f>
        <v>0</v>
      </c>
    </row>
    <row r="219" s="2" customFormat="1" ht="16.5" customHeight="1">
      <c r="A219" s="39"/>
      <c r="B219" s="40"/>
      <c r="C219" s="219" t="s">
        <v>307</v>
      </c>
      <c r="D219" s="219" t="s">
        <v>142</v>
      </c>
      <c r="E219" s="220" t="s">
        <v>308</v>
      </c>
      <c r="F219" s="221" t="s">
        <v>309</v>
      </c>
      <c r="G219" s="222" t="s">
        <v>158</v>
      </c>
      <c r="H219" s="223">
        <v>9.7620000000000005</v>
      </c>
      <c r="I219" s="224"/>
      <c r="J219" s="225">
        <f>ROUND(I219*H219,2)</f>
        <v>0</v>
      </c>
      <c r="K219" s="221" t="s">
        <v>146</v>
      </c>
      <c r="L219" s="45"/>
      <c r="M219" s="226" t="s">
        <v>1</v>
      </c>
      <c r="N219" s="227" t="s">
        <v>42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147</v>
      </c>
      <c r="AT219" s="230" t="s">
        <v>142</v>
      </c>
      <c r="AU219" s="230" t="s">
        <v>148</v>
      </c>
      <c r="AY219" s="18" t="s">
        <v>139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148</v>
      </c>
      <c r="BK219" s="231">
        <f>ROUND(I219*H219,2)</f>
        <v>0</v>
      </c>
      <c r="BL219" s="18" t="s">
        <v>147</v>
      </c>
      <c r="BM219" s="230" t="s">
        <v>310</v>
      </c>
    </row>
    <row r="220" s="12" customFormat="1" ht="25.92" customHeight="1">
      <c r="A220" s="12"/>
      <c r="B220" s="203"/>
      <c r="C220" s="204"/>
      <c r="D220" s="205" t="s">
        <v>75</v>
      </c>
      <c r="E220" s="206" t="s">
        <v>311</v>
      </c>
      <c r="F220" s="206" t="s">
        <v>312</v>
      </c>
      <c r="G220" s="204"/>
      <c r="H220" s="204"/>
      <c r="I220" s="207"/>
      <c r="J220" s="208">
        <f>BK220</f>
        <v>0</v>
      </c>
      <c r="K220" s="204"/>
      <c r="L220" s="209"/>
      <c r="M220" s="210"/>
      <c r="N220" s="211"/>
      <c r="O220" s="211"/>
      <c r="P220" s="212">
        <f>P221+P253+P257+P275+P330+P334+P356+P365+P439+P469+P486</f>
        <v>0</v>
      </c>
      <c r="Q220" s="211"/>
      <c r="R220" s="212">
        <f>R221+R253+R257+R275+R330+R334+R356+R365+R439+R469+R486</f>
        <v>7.9261073440000009</v>
      </c>
      <c r="S220" s="211"/>
      <c r="T220" s="213">
        <f>T221+T253+T257+T275+T330+T334+T356+T365+T439+T469+T486</f>
        <v>24.074767300000001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148</v>
      </c>
      <c r="AT220" s="215" t="s">
        <v>75</v>
      </c>
      <c r="AU220" s="215" t="s">
        <v>76</v>
      </c>
      <c r="AY220" s="214" t="s">
        <v>139</v>
      </c>
      <c r="BK220" s="216">
        <f>BK221+BK253+BK257+BK275+BK330+BK334+BK356+BK365+BK439+BK469+BK486</f>
        <v>0</v>
      </c>
    </row>
    <row r="221" s="12" customFormat="1" ht="22.8" customHeight="1">
      <c r="A221" s="12"/>
      <c r="B221" s="203"/>
      <c r="C221" s="204"/>
      <c r="D221" s="205" t="s">
        <v>75</v>
      </c>
      <c r="E221" s="217" t="s">
        <v>313</v>
      </c>
      <c r="F221" s="217" t="s">
        <v>314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SUM(P222:P252)</f>
        <v>0</v>
      </c>
      <c r="Q221" s="211"/>
      <c r="R221" s="212">
        <f>SUM(R222:R252)</f>
        <v>3.1574391899999998</v>
      </c>
      <c r="S221" s="211"/>
      <c r="T221" s="213">
        <f>SUM(T222:T252)</f>
        <v>20.765159999999998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148</v>
      </c>
      <c r="AT221" s="215" t="s">
        <v>75</v>
      </c>
      <c r="AU221" s="215" t="s">
        <v>84</v>
      </c>
      <c r="AY221" s="214" t="s">
        <v>139</v>
      </c>
      <c r="BK221" s="216">
        <f>SUM(BK222:BK252)</f>
        <v>0</v>
      </c>
    </row>
    <row r="222" s="2" customFormat="1" ht="24.15" customHeight="1">
      <c r="A222" s="39"/>
      <c r="B222" s="40"/>
      <c r="C222" s="219" t="s">
        <v>315</v>
      </c>
      <c r="D222" s="219" t="s">
        <v>142</v>
      </c>
      <c r="E222" s="220" t="s">
        <v>316</v>
      </c>
      <c r="F222" s="221" t="s">
        <v>317</v>
      </c>
      <c r="G222" s="222" t="s">
        <v>163</v>
      </c>
      <c r="H222" s="223">
        <v>26.093</v>
      </c>
      <c r="I222" s="224"/>
      <c r="J222" s="225">
        <f>ROUND(I222*H222,2)</f>
        <v>0</v>
      </c>
      <c r="K222" s="221" t="s">
        <v>146</v>
      </c>
      <c r="L222" s="45"/>
      <c r="M222" s="226" t="s">
        <v>1</v>
      </c>
      <c r="N222" s="227" t="s">
        <v>42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225</v>
      </c>
      <c r="AT222" s="230" t="s">
        <v>142</v>
      </c>
      <c r="AU222" s="230" t="s">
        <v>148</v>
      </c>
      <c r="AY222" s="18" t="s">
        <v>139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148</v>
      </c>
      <c r="BK222" s="231">
        <f>ROUND(I222*H222,2)</f>
        <v>0</v>
      </c>
      <c r="BL222" s="18" t="s">
        <v>225</v>
      </c>
      <c r="BM222" s="230" t="s">
        <v>318</v>
      </c>
    </row>
    <row r="223" s="13" customFormat="1">
      <c r="A223" s="13"/>
      <c r="B223" s="232"/>
      <c r="C223" s="233"/>
      <c r="D223" s="234" t="s">
        <v>150</v>
      </c>
      <c r="E223" s="235" t="s">
        <v>1</v>
      </c>
      <c r="F223" s="236" t="s">
        <v>319</v>
      </c>
      <c r="G223" s="233"/>
      <c r="H223" s="237">
        <v>24.399999999999999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150</v>
      </c>
      <c r="AU223" s="243" t="s">
        <v>148</v>
      </c>
      <c r="AV223" s="13" t="s">
        <v>148</v>
      </c>
      <c r="AW223" s="13" t="s">
        <v>32</v>
      </c>
      <c r="AX223" s="13" t="s">
        <v>76</v>
      </c>
      <c r="AY223" s="243" t="s">
        <v>139</v>
      </c>
    </row>
    <row r="224" s="13" customFormat="1">
      <c r="A224" s="13"/>
      <c r="B224" s="232"/>
      <c r="C224" s="233"/>
      <c r="D224" s="234" t="s">
        <v>150</v>
      </c>
      <c r="E224" s="235" t="s">
        <v>1</v>
      </c>
      <c r="F224" s="236" t="s">
        <v>320</v>
      </c>
      <c r="G224" s="233"/>
      <c r="H224" s="237">
        <v>1.6930000000000001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150</v>
      </c>
      <c r="AU224" s="243" t="s">
        <v>148</v>
      </c>
      <c r="AV224" s="13" t="s">
        <v>148</v>
      </c>
      <c r="AW224" s="13" t="s">
        <v>32</v>
      </c>
      <c r="AX224" s="13" t="s">
        <v>76</v>
      </c>
      <c r="AY224" s="243" t="s">
        <v>139</v>
      </c>
    </row>
    <row r="225" s="14" customFormat="1">
      <c r="A225" s="14"/>
      <c r="B225" s="244"/>
      <c r="C225" s="245"/>
      <c r="D225" s="234" t="s">
        <v>150</v>
      </c>
      <c r="E225" s="246" t="s">
        <v>1</v>
      </c>
      <c r="F225" s="247" t="s">
        <v>174</v>
      </c>
      <c r="G225" s="245"/>
      <c r="H225" s="248">
        <v>26.093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150</v>
      </c>
      <c r="AU225" s="254" t="s">
        <v>148</v>
      </c>
      <c r="AV225" s="14" t="s">
        <v>147</v>
      </c>
      <c r="AW225" s="14" t="s">
        <v>32</v>
      </c>
      <c r="AX225" s="14" t="s">
        <v>84</v>
      </c>
      <c r="AY225" s="254" t="s">
        <v>139</v>
      </c>
    </row>
    <row r="226" s="2" customFormat="1" ht="24.15" customHeight="1">
      <c r="A226" s="39"/>
      <c r="B226" s="40"/>
      <c r="C226" s="255" t="s">
        <v>321</v>
      </c>
      <c r="D226" s="255" t="s">
        <v>230</v>
      </c>
      <c r="E226" s="256" t="s">
        <v>322</v>
      </c>
      <c r="F226" s="257" t="s">
        <v>323</v>
      </c>
      <c r="G226" s="258" t="s">
        <v>163</v>
      </c>
      <c r="H226" s="259">
        <v>28.18</v>
      </c>
      <c r="I226" s="260"/>
      <c r="J226" s="261">
        <f>ROUND(I226*H226,2)</f>
        <v>0</v>
      </c>
      <c r="K226" s="257" t="s">
        <v>146</v>
      </c>
      <c r="L226" s="262"/>
      <c r="M226" s="263" t="s">
        <v>1</v>
      </c>
      <c r="N226" s="264" t="s">
        <v>42</v>
      </c>
      <c r="O226" s="92"/>
      <c r="P226" s="228">
        <f>O226*H226</f>
        <v>0</v>
      </c>
      <c r="Q226" s="228">
        <v>0.0035000000000000001</v>
      </c>
      <c r="R226" s="228">
        <f>Q226*H226</f>
        <v>0.098629999999999995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315</v>
      </c>
      <c r="AT226" s="230" t="s">
        <v>230</v>
      </c>
      <c r="AU226" s="230" t="s">
        <v>148</v>
      </c>
      <c r="AY226" s="18" t="s">
        <v>139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148</v>
      </c>
      <c r="BK226" s="231">
        <f>ROUND(I226*H226,2)</f>
        <v>0</v>
      </c>
      <c r="BL226" s="18" t="s">
        <v>225</v>
      </c>
      <c r="BM226" s="230" t="s">
        <v>324</v>
      </c>
    </row>
    <row r="227" s="2" customFormat="1" ht="33" customHeight="1">
      <c r="A227" s="39"/>
      <c r="B227" s="40"/>
      <c r="C227" s="219" t="s">
        <v>325</v>
      </c>
      <c r="D227" s="219" t="s">
        <v>142</v>
      </c>
      <c r="E227" s="220" t="s">
        <v>326</v>
      </c>
      <c r="F227" s="221" t="s">
        <v>327</v>
      </c>
      <c r="G227" s="222" t="s">
        <v>163</v>
      </c>
      <c r="H227" s="223">
        <v>83</v>
      </c>
      <c r="I227" s="224"/>
      <c r="J227" s="225">
        <f>ROUND(I227*H227,2)</f>
        <v>0</v>
      </c>
      <c r="K227" s="221" t="s">
        <v>146</v>
      </c>
      <c r="L227" s="45"/>
      <c r="M227" s="226" t="s">
        <v>1</v>
      </c>
      <c r="N227" s="227" t="s">
        <v>42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225</v>
      </c>
      <c r="AT227" s="230" t="s">
        <v>142</v>
      </c>
      <c r="AU227" s="230" t="s">
        <v>148</v>
      </c>
      <c r="AY227" s="18" t="s">
        <v>139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148</v>
      </c>
      <c r="BK227" s="231">
        <f>ROUND(I227*H227,2)</f>
        <v>0</v>
      </c>
      <c r="BL227" s="18" t="s">
        <v>225</v>
      </c>
      <c r="BM227" s="230" t="s">
        <v>328</v>
      </c>
    </row>
    <row r="228" s="13" customFormat="1">
      <c r="A228" s="13"/>
      <c r="B228" s="232"/>
      <c r="C228" s="233"/>
      <c r="D228" s="234" t="s">
        <v>150</v>
      </c>
      <c r="E228" s="235" t="s">
        <v>1</v>
      </c>
      <c r="F228" s="236" t="s">
        <v>329</v>
      </c>
      <c r="G228" s="233"/>
      <c r="H228" s="237">
        <v>83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150</v>
      </c>
      <c r="AU228" s="243" t="s">
        <v>148</v>
      </c>
      <c r="AV228" s="13" t="s">
        <v>148</v>
      </c>
      <c r="AW228" s="13" t="s">
        <v>32</v>
      </c>
      <c r="AX228" s="13" t="s">
        <v>84</v>
      </c>
      <c r="AY228" s="243" t="s">
        <v>139</v>
      </c>
    </row>
    <row r="229" s="2" customFormat="1" ht="24.15" customHeight="1">
      <c r="A229" s="39"/>
      <c r="B229" s="40"/>
      <c r="C229" s="255" t="s">
        <v>330</v>
      </c>
      <c r="D229" s="255" t="s">
        <v>230</v>
      </c>
      <c r="E229" s="256" t="s">
        <v>331</v>
      </c>
      <c r="F229" s="257" t="s">
        <v>332</v>
      </c>
      <c r="G229" s="258" t="s">
        <v>163</v>
      </c>
      <c r="H229" s="259">
        <v>179.28</v>
      </c>
      <c r="I229" s="260"/>
      <c r="J229" s="261">
        <f>ROUND(I229*H229,2)</f>
        <v>0</v>
      </c>
      <c r="K229" s="257" t="s">
        <v>146</v>
      </c>
      <c r="L229" s="262"/>
      <c r="M229" s="263" t="s">
        <v>1</v>
      </c>
      <c r="N229" s="264" t="s">
        <v>42</v>
      </c>
      <c r="O229" s="92"/>
      <c r="P229" s="228">
        <f>O229*H229</f>
        <v>0</v>
      </c>
      <c r="Q229" s="228">
        <v>0.016039999999999999</v>
      </c>
      <c r="R229" s="228">
        <f>Q229*H229</f>
        <v>2.8756511999999996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315</v>
      </c>
      <c r="AT229" s="230" t="s">
        <v>230</v>
      </c>
      <c r="AU229" s="230" t="s">
        <v>148</v>
      </c>
      <c r="AY229" s="18" t="s">
        <v>139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148</v>
      </c>
      <c r="BK229" s="231">
        <f>ROUND(I229*H229,2)</f>
        <v>0</v>
      </c>
      <c r="BL229" s="18" t="s">
        <v>225</v>
      </c>
      <c r="BM229" s="230" t="s">
        <v>333</v>
      </c>
    </row>
    <row r="230" s="13" customFormat="1">
      <c r="A230" s="13"/>
      <c r="B230" s="232"/>
      <c r="C230" s="233"/>
      <c r="D230" s="234" t="s">
        <v>150</v>
      </c>
      <c r="E230" s="235" t="s">
        <v>1</v>
      </c>
      <c r="F230" s="236" t="s">
        <v>334</v>
      </c>
      <c r="G230" s="233"/>
      <c r="H230" s="237">
        <v>166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150</v>
      </c>
      <c r="AU230" s="243" t="s">
        <v>148</v>
      </c>
      <c r="AV230" s="13" t="s">
        <v>148</v>
      </c>
      <c r="AW230" s="13" t="s">
        <v>32</v>
      </c>
      <c r="AX230" s="13" t="s">
        <v>84</v>
      </c>
      <c r="AY230" s="243" t="s">
        <v>139</v>
      </c>
    </row>
    <row r="231" s="13" customFormat="1">
      <c r="A231" s="13"/>
      <c r="B231" s="232"/>
      <c r="C231" s="233"/>
      <c r="D231" s="234" t="s">
        <v>150</v>
      </c>
      <c r="E231" s="233"/>
      <c r="F231" s="236" t="s">
        <v>335</v>
      </c>
      <c r="G231" s="233"/>
      <c r="H231" s="237">
        <v>179.28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150</v>
      </c>
      <c r="AU231" s="243" t="s">
        <v>148</v>
      </c>
      <c r="AV231" s="13" t="s">
        <v>148</v>
      </c>
      <c r="AW231" s="13" t="s">
        <v>4</v>
      </c>
      <c r="AX231" s="13" t="s">
        <v>84</v>
      </c>
      <c r="AY231" s="243" t="s">
        <v>139</v>
      </c>
    </row>
    <row r="232" s="2" customFormat="1" ht="24.15" customHeight="1">
      <c r="A232" s="39"/>
      <c r="B232" s="40"/>
      <c r="C232" s="219" t="s">
        <v>336</v>
      </c>
      <c r="D232" s="219" t="s">
        <v>142</v>
      </c>
      <c r="E232" s="220" t="s">
        <v>337</v>
      </c>
      <c r="F232" s="221" t="s">
        <v>338</v>
      </c>
      <c r="G232" s="222" t="s">
        <v>163</v>
      </c>
      <c r="H232" s="223">
        <v>26.093</v>
      </c>
      <c r="I232" s="224"/>
      <c r="J232" s="225">
        <f>ROUND(I232*H232,2)</f>
        <v>0</v>
      </c>
      <c r="K232" s="221" t="s">
        <v>146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3.0000000000000001E-05</v>
      </c>
      <c r="R232" s="228">
        <f>Q232*H232</f>
        <v>0.00078279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225</v>
      </c>
      <c r="AT232" s="230" t="s">
        <v>142</v>
      </c>
      <c r="AU232" s="230" t="s">
        <v>148</v>
      </c>
      <c r="AY232" s="18" t="s">
        <v>139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148</v>
      </c>
      <c r="BK232" s="231">
        <f>ROUND(I232*H232,2)</f>
        <v>0</v>
      </c>
      <c r="BL232" s="18" t="s">
        <v>225</v>
      </c>
      <c r="BM232" s="230" t="s">
        <v>339</v>
      </c>
    </row>
    <row r="233" s="13" customFormat="1">
      <c r="A233" s="13"/>
      <c r="B233" s="232"/>
      <c r="C233" s="233"/>
      <c r="D233" s="234" t="s">
        <v>150</v>
      </c>
      <c r="E233" s="235" t="s">
        <v>1</v>
      </c>
      <c r="F233" s="236" t="s">
        <v>340</v>
      </c>
      <c r="G233" s="233"/>
      <c r="H233" s="237">
        <v>24.399999999999999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150</v>
      </c>
      <c r="AU233" s="243" t="s">
        <v>148</v>
      </c>
      <c r="AV233" s="13" t="s">
        <v>148</v>
      </c>
      <c r="AW233" s="13" t="s">
        <v>32</v>
      </c>
      <c r="AX233" s="13" t="s">
        <v>76</v>
      </c>
      <c r="AY233" s="243" t="s">
        <v>139</v>
      </c>
    </row>
    <row r="234" s="13" customFormat="1">
      <c r="A234" s="13"/>
      <c r="B234" s="232"/>
      <c r="C234" s="233"/>
      <c r="D234" s="234" t="s">
        <v>150</v>
      </c>
      <c r="E234" s="235" t="s">
        <v>1</v>
      </c>
      <c r="F234" s="236" t="s">
        <v>341</v>
      </c>
      <c r="G234" s="233"/>
      <c r="H234" s="237">
        <v>1.6930000000000001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150</v>
      </c>
      <c r="AU234" s="243" t="s">
        <v>148</v>
      </c>
      <c r="AV234" s="13" t="s">
        <v>148</v>
      </c>
      <c r="AW234" s="13" t="s">
        <v>32</v>
      </c>
      <c r="AX234" s="13" t="s">
        <v>76</v>
      </c>
      <c r="AY234" s="243" t="s">
        <v>139</v>
      </c>
    </row>
    <row r="235" s="14" customFormat="1">
      <c r="A235" s="14"/>
      <c r="B235" s="244"/>
      <c r="C235" s="245"/>
      <c r="D235" s="234" t="s">
        <v>150</v>
      </c>
      <c r="E235" s="246" t="s">
        <v>1</v>
      </c>
      <c r="F235" s="247" t="s">
        <v>174</v>
      </c>
      <c r="G235" s="245"/>
      <c r="H235" s="248">
        <v>26.093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150</v>
      </c>
      <c r="AU235" s="254" t="s">
        <v>148</v>
      </c>
      <c r="AV235" s="14" t="s">
        <v>147</v>
      </c>
      <c r="AW235" s="14" t="s">
        <v>32</v>
      </c>
      <c r="AX235" s="14" t="s">
        <v>84</v>
      </c>
      <c r="AY235" s="254" t="s">
        <v>139</v>
      </c>
    </row>
    <row r="236" s="2" customFormat="1" ht="24.15" customHeight="1">
      <c r="A236" s="39"/>
      <c r="B236" s="40"/>
      <c r="C236" s="255" t="s">
        <v>342</v>
      </c>
      <c r="D236" s="255" t="s">
        <v>230</v>
      </c>
      <c r="E236" s="256" t="s">
        <v>343</v>
      </c>
      <c r="F236" s="257" t="s">
        <v>344</v>
      </c>
      <c r="G236" s="258" t="s">
        <v>163</v>
      </c>
      <c r="H236" s="259">
        <v>28.702000000000002</v>
      </c>
      <c r="I236" s="260"/>
      <c r="J236" s="261">
        <f>ROUND(I236*H236,2)</f>
        <v>0</v>
      </c>
      <c r="K236" s="257" t="s">
        <v>146</v>
      </c>
      <c r="L236" s="262"/>
      <c r="M236" s="263" t="s">
        <v>1</v>
      </c>
      <c r="N236" s="264" t="s">
        <v>42</v>
      </c>
      <c r="O236" s="92"/>
      <c r="P236" s="228">
        <f>O236*H236</f>
        <v>0</v>
      </c>
      <c r="Q236" s="228">
        <v>0.00040000000000000002</v>
      </c>
      <c r="R236" s="228">
        <f>Q236*H236</f>
        <v>0.011480800000000001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315</v>
      </c>
      <c r="AT236" s="230" t="s">
        <v>230</v>
      </c>
      <c r="AU236" s="230" t="s">
        <v>148</v>
      </c>
      <c r="AY236" s="18" t="s">
        <v>139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148</v>
      </c>
      <c r="BK236" s="231">
        <f>ROUND(I236*H236,2)</f>
        <v>0</v>
      </c>
      <c r="BL236" s="18" t="s">
        <v>225</v>
      </c>
      <c r="BM236" s="230" t="s">
        <v>345</v>
      </c>
    </row>
    <row r="237" s="13" customFormat="1">
      <c r="A237" s="13"/>
      <c r="B237" s="232"/>
      <c r="C237" s="233"/>
      <c r="D237" s="234" t="s">
        <v>150</v>
      </c>
      <c r="E237" s="233"/>
      <c r="F237" s="236" t="s">
        <v>346</v>
      </c>
      <c r="G237" s="233"/>
      <c r="H237" s="237">
        <v>28.702000000000002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150</v>
      </c>
      <c r="AU237" s="243" t="s">
        <v>148</v>
      </c>
      <c r="AV237" s="13" t="s">
        <v>148</v>
      </c>
      <c r="AW237" s="13" t="s">
        <v>4</v>
      </c>
      <c r="AX237" s="13" t="s">
        <v>84</v>
      </c>
      <c r="AY237" s="243" t="s">
        <v>139</v>
      </c>
    </row>
    <row r="238" s="2" customFormat="1" ht="24.15" customHeight="1">
      <c r="A238" s="39"/>
      <c r="B238" s="40"/>
      <c r="C238" s="219" t="s">
        <v>347</v>
      </c>
      <c r="D238" s="219" t="s">
        <v>142</v>
      </c>
      <c r="E238" s="220" t="s">
        <v>348</v>
      </c>
      <c r="F238" s="221" t="s">
        <v>349</v>
      </c>
      <c r="G238" s="222" t="s">
        <v>163</v>
      </c>
      <c r="H238" s="223">
        <v>36.963999999999999</v>
      </c>
      <c r="I238" s="224"/>
      <c r="J238" s="225">
        <f>ROUND(I238*H238,2)</f>
        <v>0</v>
      </c>
      <c r="K238" s="221" t="s">
        <v>146</v>
      </c>
      <c r="L238" s="45"/>
      <c r="M238" s="226" t="s">
        <v>1</v>
      </c>
      <c r="N238" s="227" t="s">
        <v>42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225</v>
      </c>
      <c r="AT238" s="230" t="s">
        <v>142</v>
      </c>
      <c r="AU238" s="230" t="s">
        <v>148</v>
      </c>
      <c r="AY238" s="18" t="s">
        <v>139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148</v>
      </c>
      <c r="BK238" s="231">
        <f>ROUND(I238*H238,2)</f>
        <v>0</v>
      </c>
      <c r="BL238" s="18" t="s">
        <v>225</v>
      </c>
      <c r="BM238" s="230" t="s">
        <v>350</v>
      </c>
    </row>
    <row r="239" s="13" customFormat="1">
      <c r="A239" s="13"/>
      <c r="B239" s="232"/>
      <c r="C239" s="233"/>
      <c r="D239" s="234" t="s">
        <v>150</v>
      </c>
      <c r="E239" s="235" t="s">
        <v>1</v>
      </c>
      <c r="F239" s="236" t="s">
        <v>279</v>
      </c>
      <c r="G239" s="233"/>
      <c r="H239" s="237">
        <v>36.963999999999999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150</v>
      </c>
      <c r="AU239" s="243" t="s">
        <v>148</v>
      </c>
      <c r="AV239" s="13" t="s">
        <v>148</v>
      </c>
      <c r="AW239" s="13" t="s">
        <v>32</v>
      </c>
      <c r="AX239" s="13" t="s">
        <v>84</v>
      </c>
      <c r="AY239" s="243" t="s">
        <v>139</v>
      </c>
    </row>
    <row r="240" s="2" customFormat="1" ht="33" customHeight="1">
      <c r="A240" s="39"/>
      <c r="B240" s="40"/>
      <c r="C240" s="255" t="s">
        <v>351</v>
      </c>
      <c r="D240" s="255" t="s">
        <v>230</v>
      </c>
      <c r="E240" s="256" t="s">
        <v>352</v>
      </c>
      <c r="F240" s="257" t="s">
        <v>353</v>
      </c>
      <c r="G240" s="258" t="s">
        <v>163</v>
      </c>
      <c r="H240" s="259">
        <v>40.659999999999997</v>
      </c>
      <c r="I240" s="260"/>
      <c r="J240" s="261">
        <f>ROUND(I240*H240,2)</f>
        <v>0</v>
      </c>
      <c r="K240" s="257" t="s">
        <v>146</v>
      </c>
      <c r="L240" s="262"/>
      <c r="M240" s="263" t="s">
        <v>1</v>
      </c>
      <c r="N240" s="264" t="s">
        <v>42</v>
      </c>
      <c r="O240" s="92"/>
      <c r="P240" s="228">
        <f>O240*H240</f>
        <v>0</v>
      </c>
      <c r="Q240" s="228">
        <v>0.0040000000000000001</v>
      </c>
      <c r="R240" s="228">
        <f>Q240*H240</f>
        <v>0.16263999999999998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315</v>
      </c>
      <c r="AT240" s="230" t="s">
        <v>230</v>
      </c>
      <c r="AU240" s="230" t="s">
        <v>148</v>
      </c>
      <c r="AY240" s="18" t="s">
        <v>139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148</v>
      </c>
      <c r="BK240" s="231">
        <f>ROUND(I240*H240,2)</f>
        <v>0</v>
      </c>
      <c r="BL240" s="18" t="s">
        <v>225</v>
      </c>
      <c r="BM240" s="230" t="s">
        <v>354</v>
      </c>
    </row>
    <row r="241" s="13" customFormat="1">
      <c r="A241" s="13"/>
      <c r="B241" s="232"/>
      <c r="C241" s="233"/>
      <c r="D241" s="234" t="s">
        <v>150</v>
      </c>
      <c r="E241" s="233"/>
      <c r="F241" s="236" t="s">
        <v>355</v>
      </c>
      <c r="G241" s="233"/>
      <c r="H241" s="237">
        <v>40.659999999999997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150</v>
      </c>
      <c r="AU241" s="243" t="s">
        <v>148</v>
      </c>
      <c r="AV241" s="13" t="s">
        <v>148</v>
      </c>
      <c r="AW241" s="13" t="s">
        <v>4</v>
      </c>
      <c r="AX241" s="13" t="s">
        <v>84</v>
      </c>
      <c r="AY241" s="243" t="s">
        <v>139</v>
      </c>
    </row>
    <row r="242" s="2" customFormat="1" ht="24.15" customHeight="1">
      <c r="A242" s="39"/>
      <c r="B242" s="40"/>
      <c r="C242" s="219" t="s">
        <v>356</v>
      </c>
      <c r="D242" s="219" t="s">
        <v>142</v>
      </c>
      <c r="E242" s="220" t="s">
        <v>348</v>
      </c>
      <c r="F242" s="221" t="s">
        <v>349</v>
      </c>
      <c r="G242" s="222" t="s">
        <v>163</v>
      </c>
      <c r="H242" s="223">
        <v>2.73</v>
      </c>
      <c r="I242" s="224"/>
      <c r="J242" s="225">
        <f>ROUND(I242*H242,2)</f>
        <v>0</v>
      </c>
      <c r="K242" s="221" t="s">
        <v>146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225</v>
      </c>
      <c r="AT242" s="230" t="s">
        <v>142</v>
      </c>
      <c r="AU242" s="230" t="s">
        <v>148</v>
      </c>
      <c r="AY242" s="18" t="s">
        <v>139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148</v>
      </c>
      <c r="BK242" s="231">
        <f>ROUND(I242*H242,2)</f>
        <v>0</v>
      </c>
      <c r="BL242" s="18" t="s">
        <v>225</v>
      </c>
      <c r="BM242" s="230" t="s">
        <v>357</v>
      </c>
    </row>
    <row r="243" s="13" customFormat="1">
      <c r="A243" s="13"/>
      <c r="B243" s="232"/>
      <c r="C243" s="233"/>
      <c r="D243" s="234" t="s">
        <v>150</v>
      </c>
      <c r="E243" s="235" t="s">
        <v>1</v>
      </c>
      <c r="F243" s="236" t="s">
        <v>358</v>
      </c>
      <c r="G243" s="233"/>
      <c r="H243" s="237">
        <v>2.73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150</v>
      </c>
      <c r="AU243" s="243" t="s">
        <v>148</v>
      </c>
      <c r="AV243" s="13" t="s">
        <v>148</v>
      </c>
      <c r="AW243" s="13" t="s">
        <v>32</v>
      </c>
      <c r="AX243" s="13" t="s">
        <v>84</v>
      </c>
      <c r="AY243" s="243" t="s">
        <v>139</v>
      </c>
    </row>
    <row r="244" s="2" customFormat="1" ht="16.5" customHeight="1">
      <c r="A244" s="39"/>
      <c r="B244" s="40"/>
      <c r="C244" s="255" t="s">
        <v>359</v>
      </c>
      <c r="D244" s="255" t="s">
        <v>230</v>
      </c>
      <c r="E244" s="256" t="s">
        <v>360</v>
      </c>
      <c r="F244" s="257" t="s">
        <v>361</v>
      </c>
      <c r="G244" s="258" t="s">
        <v>163</v>
      </c>
      <c r="H244" s="259">
        <v>2.948</v>
      </c>
      <c r="I244" s="260"/>
      <c r="J244" s="261">
        <f>ROUND(I244*H244,2)</f>
        <v>0</v>
      </c>
      <c r="K244" s="257" t="s">
        <v>146</v>
      </c>
      <c r="L244" s="262"/>
      <c r="M244" s="263" t="s">
        <v>1</v>
      </c>
      <c r="N244" s="264" t="s">
        <v>42</v>
      </c>
      <c r="O244" s="92"/>
      <c r="P244" s="228">
        <f>O244*H244</f>
        <v>0</v>
      </c>
      <c r="Q244" s="228">
        <v>0.0028</v>
      </c>
      <c r="R244" s="228">
        <f>Q244*H244</f>
        <v>0.0082544000000000003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315</v>
      </c>
      <c r="AT244" s="230" t="s">
        <v>230</v>
      </c>
      <c r="AU244" s="230" t="s">
        <v>148</v>
      </c>
      <c r="AY244" s="18" t="s">
        <v>139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148</v>
      </c>
      <c r="BK244" s="231">
        <f>ROUND(I244*H244,2)</f>
        <v>0</v>
      </c>
      <c r="BL244" s="18" t="s">
        <v>225</v>
      </c>
      <c r="BM244" s="230" t="s">
        <v>362</v>
      </c>
    </row>
    <row r="245" s="13" customFormat="1">
      <c r="A245" s="13"/>
      <c r="B245" s="232"/>
      <c r="C245" s="233"/>
      <c r="D245" s="234" t="s">
        <v>150</v>
      </c>
      <c r="E245" s="233"/>
      <c r="F245" s="236" t="s">
        <v>363</v>
      </c>
      <c r="G245" s="233"/>
      <c r="H245" s="237">
        <v>2.948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150</v>
      </c>
      <c r="AU245" s="243" t="s">
        <v>148</v>
      </c>
      <c r="AV245" s="13" t="s">
        <v>148</v>
      </c>
      <c r="AW245" s="13" t="s">
        <v>4</v>
      </c>
      <c r="AX245" s="13" t="s">
        <v>84</v>
      </c>
      <c r="AY245" s="243" t="s">
        <v>139</v>
      </c>
    </row>
    <row r="246" s="2" customFormat="1" ht="24.15" customHeight="1">
      <c r="A246" s="39"/>
      <c r="B246" s="40"/>
      <c r="C246" s="219" t="s">
        <v>364</v>
      </c>
      <c r="D246" s="219" t="s">
        <v>142</v>
      </c>
      <c r="E246" s="220" t="s">
        <v>365</v>
      </c>
      <c r="F246" s="221" t="s">
        <v>366</v>
      </c>
      <c r="G246" s="222" t="s">
        <v>163</v>
      </c>
      <c r="H246" s="223">
        <v>115.362</v>
      </c>
      <c r="I246" s="224"/>
      <c r="J246" s="225">
        <f>ROUND(I246*H246,2)</f>
        <v>0</v>
      </c>
      <c r="K246" s="221" t="s">
        <v>146</v>
      </c>
      <c r="L246" s="45"/>
      <c r="M246" s="226" t="s">
        <v>1</v>
      </c>
      <c r="N246" s="227" t="s">
        <v>42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0.17999999999999999</v>
      </c>
      <c r="T246" s="229">
        <f>S246*H246</f>
        <v>20.765159999999998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225</v>
      </c>
      <c r="AT246" s="230" t="s">
        <v>142</v>
      </c>
      <c r="AU246" s="230" t="s">
        <v>148</v>
      </c>
      <c r="AY246" s="18" t="s">
        <v>139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148</v>
      </c>
      <c r="BK246" s="231">
        <f>ROUND(I246*H246,2)</f>
        <v>0</v>
      </c>
      <c r="BL246" s="18" t="s">
        <v>225</v>
      </c>
      <c r="BM246" s="230" t="s">
        <v>367</v>
      </c>
    </row>
    <row r="247" s="13" customFormat="1">
      <c r="A247" s="13"/>
      <c r="B247" s="232"/>
      <c r="C247" s="233"/>
      <c r="D247" s="234" t="s">
        <v>150</v>
      </c>
      <c r="E247" s="235" t="s">
        <v>1</v>
      </c>
      <c r="F247" s="236" t="s">
        <v>368</v>
      </c>
      <c r="G247" s="233"/>
      <c r="H247" s="237">
        <v>30.5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150</v>
      </c>
      <c r="AU247" s="243" t="s">
        <v>148</v>
      </c>
      <c r="AV247" s="13" t="s">
        <v>148</v>
      </c>
      <c r="AW247" s="13" t="s">
        <v>32</v>
      </c>
      <c r="AX247" s="13" t="s">
        <v>76</v>
      </c>
      <c r="AY247" s="243" t="s">
        <v>139</v>
      </c>
    </row>
    <row r="248" s="13" customFormat="1">
      <c r="A248" s="13"/>
      <c r="B248" s="232"/>
      <c r="C248" s="233"/>
      <c r="D248" s="234" t="s">
        <v>150</v>
      </c>
      <c r="E248" s="235" t="s">
        <v>1</v>
      </c>
      <c r="F248" s="236" t="s">
        <v>369</v>
      </c>
      <c r="G248" s="233"/>
      <c r="H248" s="237">
        <v>1.8620000000000001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150</v>
      </c>
      <c r="AU248" s="243" t="s">
        <v>148</v>
      </c>
      <c r="AV248" s="13" t="s">
        <v>148</v>
      </c>
      <c r="AW248" s="13" t="s">
        <v>32</v>
      </c>
      <c r="AX248" s="13" t="s">
        <v>76</v>
      </c>
      <c r="AY248" s="243" t="s">
        <v>139</v>
      </c>
    </row>
    <row r="249" s="13" customFormat="1">
      <c r="A249" s="13"/>
      <c r="B249" s="232"/>
      <c r="C249" s="233"/>
      <c r="D249" s="234" t="s">
        <v>150</v>
      </c>
      <c r="E249" s="235" t="s">
        <v>1</v>
      </c>
      <c r="F249" s="236" t="s">
        <v>248</v>
      </c>
      <c r="G249" s="233"/>
      <c r="H249" s="237">
        <v>83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150</v>
      </c>
      <c r="AU249" s="243" t="s">
        <v>148</v>
      </c>
      <c r="AV249" s="13" t="s">
        <v>148</v>
      </c>
      <c r="AW249" s="13" t="s">
        <v>32</v>
      </c>
      <c r="AX249" s="13" t="s">
        <v>76</v>
      </c>
      <c r="AY249" s="243" t="s">
        <v>139</v>
      </c>
    </row>
    <row r="250" s="14" customFormat="1">
      <c r="A250" s="14"/>
      <c r="B250" s="244"/>
      <c r="C250" s="245"/>
      <c r="D250" s="234" t="s">
        <v>150</v>
      </c>
      <c r="E250" s="246" t="s">
        <v>1</v>
      </c>
      <c r="F250" s="247" t="s">
        <v>174</v>
      </c>
      <c r="G250" s="245"/>
      <c r="H250" s="248">
        <v>115.362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150</v>
      </c>
      <c r="AU250" s="254" t="s">
        <v>148</v>
      </c>
      <c r="AV250" s="14" t="s">
        <v>147</v>
      </c>
      <c r="AW250" s="14" t="s">
        <v>32</v>
      </c>
      <c r="AX250" s="14" t="s">
        <v>84</v>
      </c>
      <c r="AY250" s="254" t="s">
        <v>139</v>
      </c>
    </row>
    <row r="251" s="2" customFormat="1" ht="24.15" customHeight="1">
      <c r="A251" s="39"/>
      <c r="B251" s="40"/>
      <c r="C251" s="219" t="s">
        <v>370</v>
      </c>
      <c r="D251" s="219" t="s">
        <v>142</v>
      </c>
      <c r="E251" s="220" t="s">
        <v>371</v>
      </c>
      <c r="F251" s="221" t="s">
        <v>372</v>
      </c>
      <c r="G251" s="222" t="s">
        <v>158</v>
      </c>
      <c r="H251" s="223">
        <v>3.157</v>
      </c>
      <c r="I251" s="224"/>
      <c r="J251" s="225">
        <f>ROUND(I251*H251,2)</f>
        <v>0</v>
      </c>
      <c r="K251" s="221" t="s">
        <v>146</v>
      </c>
      <c r="L251" s="45"/>
      <c r="M251" s="226" t="s">
        <v>1</v>
      </c>
      <c r="N251" s="227" t="s">
        <v>42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225</v>
      </c>
      <c r="AT251" s="230" t="s">
        <v>142</v>
      </c>
      <c r="AU251" s="230" t="s">
        <v>148</v>
      </c>
      <c r="AY251" s="18" t="s">
        <v>139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148</v>
      </c>
      <c r="BK251" s="231">
        <f>ROUND(I251*H251,2)</f>
        <v>0</v>
      </c>
      <c r="BL251" s="18" t="s">
        <v>225</v>
      </c>
      <c r="BM251" s="230" t="s">
        <v>373</v>
      </c>
    </row>
    <row r="252" s="2" customFormat="1" ht="24.15" customHeight="1">
      <c r="A252" s="39"/>
      <c r="B252" s="40"/>
      <c r="C252" s="219" t="s">
        <v>374</v>
      </c>
      <c r="D252" s="219" t="s">
        <v>142</v>
      </c>
      <c r="E252" s="220" t="s">
        <v>375</v>
      </c>
      <c r="F252" s="221" t="s">
        <v>376</v>
      </c>
      <c r="G252" s="222" t="s">
        <v>158</v>
      </c>
      <c r="H252" s="223">
        <v>3.157</v>
      </c>
      <c r="I252" s="224"/>
      <c r="J252" s="225">
        <f>ROUND(I252*H252,2)</f>
        <v>0</v>
      </c>
      <c r="K252" s="221" t="s">
        <v>146</v>
      </c>
      <c r="L252" s="45"/>
      <c r="M252" s="226" t="s">
        <v>1</v>
      </c>
      <c r="N252" s="227" t="s">
        <v>42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225</v>
      </c>
      <c r="AT252" s="230" t="s">
        <v>142</v>
      </c>
      <c r="AU252" s="230" t="s">
        <v>148</v>
      </c>
      <c r="AY252" s="18" t="s">
        <v>139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148</v>
      </c>
      <c r="BK252" s="231">
        <f>ROUND(I252*H252,2)</f>
        <v>0</v>
      </c>
      <c r="BL252" s="18" t="s">
        <v>225</v>
      </c>
      <c r="BM252" s="230" t="s">
        <v>377</v>
      </c>
    </row>
    <row r="253" s="12" customFormat="1" ht="22.8" customHeight="1">
      <c r="A253" s="12"/>
      <c r="B253" s="203"/>
      <c r="C253" s="204"/>
      <c r="D253" s="205" t="s">
        <v>75</v>
      </c>
      <c r="E253" s="217" t="s">
        <v>378</v>
      </c>
      <c r="F253" s="217" t="s">
        <v>379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SUM(P254:P256)</f>
        <v>0</v>
      </c>
      <c r="Q253" s="211"/>
      <c r="R253" s="212">
        <f>SUM(R254:R256)</f>
        <v>0.0066400000000000001</v>
      </c>
      <c r="S253" s="211"/>
      <c r="T253" s="213">
        <f>SUM(T254:T256)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148</v>
      </c>
      <c r="AT253" s="215" t="s">
        <v>75</v>
      </c>
      <c r="AU253" s="215" t="s">
        <v>84</v>
      </c>
      <c r="AY253" s="214" t="s">
        <v>139</v>
      </c>
      <c r="BK253" s="216">
        <f>SUM(BK254:BK256)</f>
        <v>0</v>
      </c>
    </row>
    <row r="254" s="2" customFormat="1" ht="37.8" customHeight="1">
      <c r="A254" s="39"/>
      <c r="B254" s="40"/>
      <c r="C254" s="219" t="s">
        <v>380</v>
      </c>
      <c r="D254" s="219" t="s">
        <v>142</v>
      </c>
      <c r="E254" s="220" t="s">
        <v>381</v>
      </c>
      <c r="F254" s="221" t="s">
        <v>382</v>
      </c>
      <c r="G254" s="222" t="s">
        <v>185</v>
      </c>
      <c r="H254" s="223">
        <v>2</v>
      </c>
      <c r="I254" s="224"/>
      <c r="J254" s="225">
        <f>ROUND(I254*H254,2)</f>
        <v>0</v>
      </c>
      <c r="K254" s="221" t="s">
        <v>146</v>
      </c>
      <c r="L254" s="45"/>
      <c r="M254" s="226" t="s">
        <v>1</v>
      </c>
      <c r="N254" s="227" t="s">
        <v>42</v>
      </c>
      <c r="O254" s="92"/>
      <c r="P254" s="228">
        <f>O254*H254</f>
        <v>0</v>
      </c>
      <c r="Q254" s="228">
        <v>0.00050000000000000001</v>
      </c>
      <c r="R254" s="228">
        <f>Q254*H254</f>
        <v>0.001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225</v>
      </c>
      <c r="AT254" s="230" t="s">
        <v>142</v>
      </c>
      <c r="AU254" s="230" t="s">
        <v>148</v>
      </c>
      <c r="AY254" s="18" t="s">
        <v>139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148</v>
      </c>
      <c r="BK254" s="231">
        <f>ROUND(I254*H254,2)</f>
        <v>0</v>
      </c>
      <c r="BL254" s="18" t="s">
        <v>225</v>
      </c>
      <c r="BM254" s="230" t="s">
        <v>383</v>
      </c>
    </row>
    <row r="255" s="2" customFormat="1" ht="37.8" customHeight="1">
      <c r="A255" s="39"/>
      <c r="B255" s="40"/>
      <c r="C255" s="219" t="s">
        <v>384</v>
      </c>
      <c r="D255" s="219" t="s">
        <v>142</v>
      </c>
      <c r="E255" s="220" t="s">
        <v>385</v>
      </c>
      <c r="F255" s="221" t="s">
        <v>386</v>
      </c>
      <c r="G255" s="222" t="s">
        <v>185</v>
      </c>
      <c r="H255" s="223">
        <v>2</v>
      </c>
      <c r="I255" s="224"/>
      <c r="J255" s="225">
        <f>ROUND(I255*H255,2)</f>
        <v>0</v>
      </c>
      <c r="K255" s="221" t="s">
        <v>146</v>
      </c>
      <c r="L255" s="45"/>
      <c r="M255" s="226" t="s">
        <v>1</v>
      </c>
      <c r="N255" s="227" t="s">
        <v>42</v>
      </c>
      <c r="O255" s="92"/>
      <c r="P255" s="228">
        <f>O255*H255</f>
        <v>0</v>
      </c>
      <c r="Q255" s="228">
        <v>0.00114</v>
      </c>
      <c r="R255" s="228">
        <f>Q255*H255</f>
        <v>0.0022799999999999999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225</v>
      </c>
      <c r="AT255" s="230" t="s">
        <v>142</v>
      </c>
      <c r="AU255" s="230" t="s">
        <v>148</v>
      </c>
      <c r="AY255" s="18" t="s">
        <v>139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148</v>
      </c>
      <c r="BK255" s="231">
        <f>ROUND(I255*H255,2)</f>
        <v>0</v>
      </c>
      <c r="BL255" s="18" t="s">
        <v>225</v>
      </c>
      <c r="BM255" s="230" t="s">
        <v>387</v>
      </c>
    </row>
    <row r="256" s="2" customFormat="1" ht="37.8" customHeight="1">
      <c r="A256" s="39"/>
      <c r="B256" s="40"/>
      <c r="C256" s="219" t="s">
        <v>388</v>
      </c>
      <c r="D256" s="219" t="s">
        <v>142</v>
      </c>
      <c r="E256" s="220" t="s">
        <v>389</v>
      </c>
      <c r="F256" s="221" t="s">
        <v>390</v>
      </c>
      <c r="G256" s="222" t="s">
        <v>185</v>
      </c>
      <c r="H256" s="223">
        <v>2</v>
      </c>
      <c r="I256" s="224"/>
      <c r="J256" s="225">
        <f>ROUND(I256*H256,2)</f>
        <v>0</v>
      </c>
      <c r="K256" s="221" t="s">
        <v>146</v>
      </c>
      <c r="L256" s="45"/>
      <c r="M256" s="226" t="s">
        <v>1</v>
      </c>
      <c r="N256" s="227" t="s">
        <v>42</v>
      </c>
      <c r="O256" s="92"/>
      <c r="P256" s="228">
        <f>O256*H256</f>
        <v>0</v>
      </c>
      <c r="Q256" s="228">
        <v>0.0016800000000000001</v>
      </c>
      <c r="R256" s="228">
        <f>Q256*H256</f>
        <v>0.0033600000000000001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225</v>
      </c>
      <c r="AT256" s="230" t="s">
        <v>142</v>
      </c>
      <c r="AU256" s="230" t="s">
        <v>148</v>
      </c>
      <c r="AY256" s="18" t="s">
        <v>139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148</v>
      </c>
      <c r="BK256" s="231">
        <f>ROUND(I256*H256,2)</f>
        <v>0</v>
      </c>
      <c r="BL256" s="18" t="s">
        <v>225</v>
      </c>
      <c r="BM256" s="230" t="s">
        <v>391</v>
      </c>
    </row>
    <row r="257" s="12" customFormat="1" ht="22.8" customHeight="1">
      <c r="A257" s="12"/>
      <c r="B257" s="203"/>
      <c r="C257" s="204"/>
      <c r="D257" s="205" t="s">
        <v>75</v>
      </c>
      <c r="E257" s="217" t="s">
        <v>392</v>
      </c>
      <c r="F257" s="217" t="s">
        <v>393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SUM(P258:P274)</f>
        <v>0</v>
      </c>
      <c r="Q257" s="211"/>
      <c r="R257" s="212">
        <f>SUM(R258:R274)</f>
        <v>0.41644000000000003</v>
      </c>
      <c r="S257" s="211"/>
      <c r="T257" s="213">
        <f>SUM(T258:T274)</f>
        <v>1.802074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148</v>
      </c>
      <c r="AT257" s="215" t="s">
        <v>75</v>
      </c>
      <c r="AU257" s="215" t="s">
        <v>84</v>
      </c>
      <c r="AY257" s="214" t="s">
        <v>139</v>
      </c>
      <c r="BK257" s="216">
        <f>SUM(BK258:BK274)</f>
        <v>0</v>
      </c>
    </row>
    <row r="258" s="2" customFormat="1" ht="24.15" customHeight="1">
      <c r="A258" s="39"/>
      <c r="B258" s="40"/>
      <c r="C258" s="219" t="s">
        <v>394</v>
      </c>
      <c r="D258" s="219" t="s">
        <v>142</v>
      </c>
      <c r="E258" s="220" t="s">
        <v>395</v>
      </c>
      <c r="F258" s="221" t="s">
        <v>396</v>
      </c>
      <c r="G258" s="222" t="s">
        <v>266</v>
      </c>
      <c r="H258" s="223">
        <v>1</v>
      </c>
      <c r="I258" s="224"/>
      <c r="J258" s="225">
        <f>ROUND(I258*H258,2)</f>
        <v>0</v>
      </c>
      <c r="K258" s="221" t="s">
        <v>146</v>
      </c>
      <c r="L258" s="45"/>
      <c r="M258" s="226" t="s">
        <v>1</v>
      </c>
      <c r="N258" s="227" t="s">
        <v>42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0.0044000000000000003</v>
      </c>
      <c r="T258" s="229">
        <f>S258*H258</f>
        <v>0.0044000000000000003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147</v>
      </c>
      <c r="AT258" s="230" t="s">
        <v>142</v>
      </c>
      <c r="AU258" s="230" t="s">
        <v>148</v>
      </c>
      <c r="AY258" s="18" t="s">
        <v>139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148</v>
      </c>
      <c r="BK258" s="231">
        <f>ROUND(I258*H258,2)</f>
        <v>0</v>
      </c>
      <c r="BL258" s="18" t="s">
        <v>147</v>
      </c>
      <c r="BM258" s="230" t="s">
        <v>397</v>
      </c>
    </row>
    <row r="259" s="13" customFormat="1">
      <c r="A259" s="13"/>
      <c r="B259" s="232"/>
      <c r="C259" s="233"/>
      <c r="D259" s="234" t="s">
        <v>150</v>
      </c>
      <c r="E259" s="235" t="s">
        <v>1</v>
      </c>
      <c r="F259" s="236" t="s">
        <v>398</v>
      </c>
      <c r="G259" s="233"/>
      <c r="H259" s="237">
        <v>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150</v>
      </c>
      <c r="AU259" s="243" t="s">
        <v>148</v>
      </c>
      <c r="AV259" s="13" t="s">
        <v>148</v>
      </c>
      <c r="AW259" s="13" t="s">
        <v>32</v>
      </c>
      <c r="AX259" s="13" t="s">
        <v>84</v>
      </c>
      <c r="AY259" s="243" t="s">
        <v>139</v>
      </c>
    </row>
    <row r="260" s="2" customFormat="1" ht="24.15" customHeight="1">
      <c r="A260" s="39"/>
      <c r="B260" s="40"/>
      <c r="C260" s="219" t="s">
        <v>399</v>
      </c>
      <c r="D260" s="219" t="s">
        <v>142</v>
      </c>
      <c r="E260" s="220" t="s">
        <v>400</v>
      </c>
      <c r="F260" s="221" t="s">
        <v>401</v>
      </c>
      <c r="G260" s="222" t="s">
        <v>163</v>
      </c>
      <c r="H260" s="223">
        <v>83</v>
      </c>
      <c r="I260" s="224"/>
      <c r="J260" s="225">
        <f>ROUND(I260*H260,2)</f>
        <v>0</v>
      </c>
      <c r="K260" s="221" t="s">
        <v>1</v>
      </c>
      <c r="L260" s="45"/>
      <c r="M260" s="226" t="s">
        <v>1</v>
      </c>
      <c r="N260" s="227" t="s">
        <v>42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225</v>
      </c>
      <c r="AT260" s="230" t="s">
        <v>142</v>
      </c>
      <c r="AU260" s="230" t="s">
        <v>148</v>
      </c>
      <c r="AY260" s="18" t="s">
        <v>139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148</v>
      </c>
      <c r="BK260" s="231">
        <f>ROUND(I260*H260,2)</f>
        <v>0</v>
      </c>
      <c r="BL260" s="18" t="s">
        <v>225</v>
      </c>
      <c r="BM260" s="230" t="s">
        <v>402</v>
      </c>
    </row>
    <row r="261" s="13" customFormat="1">
      <c r="A261" s="13"/>
      <c r="B261" s="232"/>
      <c r="C261" s="233"/>
      <c r="D261" s="234" t="s">
        <v>150</v>
      </c>
      <c r="E261" s="235" t="s">
        <v>1</v>
      </c>
      <c r="F261" s="236" t="s">
        <v>403</v>
      </c>
      <c r="G261" s="233"/>
      <c r="H261" s="237">
        <v>83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150</v>
      </c>
      <c r="AU261" s="243" t="s">
        <v>148</v>
      </c>
      <c r="AV261" s="13" t="s">
        <v>148</v>
      </c>
      <c r="AW261" s="13" t="s">
        <v>32</v>
      </c>
      <c r="AX261" s="13" t="s">
        <v>84</v>
      </c>
      <c r="AY261" s="243" t="s">
        <v>139</v>
      </c>
    </row>
    <row r="262" s="2" customFormat="1" ht="24.15" customHeight="1">
      <c r="A262" s="39"/>
      <c r="B262" s="40"/>
      <c r="C262" s="219" t="s">
        <v>404</v>
      </c>
      <c r="D262" s="219" t="s">
        <v>142</v>
      </c>
      <c r="E262" s="220" t="s">
        <v>405</v>
      </c>
      <c r="F262" s="221" t="s">
        <v>406</v>
      </c>
      <c r="G262" s="222" t="s">
        <v>163</v>
      </c>
      <c r="H262" s="223">
        <v>83</v>
      </c>
      <c r="I262" s="224"/>
      <c r="J262" s="225">
        <f>ROUND(I262*H262,2)</f>
        <v>0</v>
      </c>
      <c r="K262" s="221" t="s">
        <v>146</v>
      </c>
      <c r="L262" s="45"/>
      <c r="M262" s="226" t="s">
        <v>1</v>
      </c>
      <c r="N262" s="227" t="s">
        <v>42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0.016</v>
      </c>
      <c r="T262" s="229">
        <f>S262*H262</f>
        <v>1.3280000000000001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225</v>
      </c>
      <c r="AT262" s="230" t="s">
        <v>142</v>
      </c>
      <c r="AU262" s="230" t="s">
        <v>148</v>
      </c>
      <c r="AY262" s="18" t="s">
        <v>139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148</v>
      </c>
      <c r="BK262" s="231">
        <f>ROUND(I262*H262,2)</f>
        <v>0</v>
      </c>
      <c r="BL262" s="18" t="s">
        <v>225</v>
      </c>
      <c r="BM262" s="230" t="s">
        <v>407</v>
      </c>
    </row>
    <row r="263" s="13" customFormat="1">
      <c r="A263" s="13"/>
      <c r="B263" s="232"/>
      <c r="C263" s="233"/>
      <c r="D263" s="234" t="s">
        <v>150</v>
      </c>
      <c r="E263" s="235" t="s">
        <v>1</v>
      </c>
      <c r="F263" s="236" t="s">
        <v>403</v>
      </c>
      <c r="G263" s="233"/>
      <c r="H263" s="237">
        <v>83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150</v>
      </c>
      <c r="AU263" s="243" t="s">
        <v>148</v>
      </c>
      <c r="AV263" s="13" t="s">
        <v>148</v>
      </c>
      <c r="AW263" s="13" t="s">
        <v>32</v>
      </c>
      <c r="AX263" s="13" t="s">
        <v>84</v>
      </c>
      <c r="AY263" s="243" t="s">
        <v>139</v>
      </c>
    </row>
    <row r="264" s="2" customFormat="1" ht="21.75" customHeight="1">
      <c r="A264" s="39"/>
      <c r="B264" s="40"/>
      <c r="C264" s="219" t="s">
        <v>408</v>
      </c>
      <c r="D264" s="219" t="s">
        <v>142</v>
      </c>
      <c r="E264" s="220" t="s">
        <v>409</v>
      </c>
      <c r="F264" s="221" t="s">
        <v>410</v>
      </c>
      <c r="G264" s="222" t="s">
        <v>163</v>
      </c>
      <c r="H264" s="223">
        <v>26.093</v>
      </c>
      <c r="I264" s="224"/>
      <c r="J264" s="225">
        <f>ROUND(I264*H264,2)</f>
        <v>0</v>
      </c>
      <c r="K264" s="221" t="s">
        <v>146</v>
      </c>
      <c r="L264" s="45"/>
      <c r="M264" s="226" t="s">
        <v>1</v>
      </c>
      <c r="N264" s="227" t="s">
        <v>42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0.017999999999999999</v>
      </c>
      <c r="T264" s="229">
        <f>S264*H264</f>
        <v>0.46967399999999998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225</v>
      </c>
      <c r="AT264" s="230" t="s">
        <v>142</v>
      </c>
      <c r="AU264" s="230" t="s">
        <v>148</v>
      </c>
      <c r="AY264" s="18" t="s">
        <v>139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148</v>
      </c>
      <c r="BK264" s="231">
        <f>ROUND(I264*H264,2)</f>
        <v>0</v>
      </c>
      <c r="BL264" s="18" t="s">
        <v>225</v>
      </c>
      <c r="BM264" s="230" t="s">
        <v>411</v>
      </c>
    </row>
    <row r="265" s="13" customFormat="1">
      <c r="A265" s="13"/>
      <c r="B265" s="232"/>
      <c r="C265" s="233"/>
      <c r="D265" s="234" t="s">
        <v>150</v>
      </c>
      <c r="E265" s="235" t="s">
        <v>1</v>
      </c>
      <c r="F265" s="236" t="s">
        <v>412</v>
      </c>
      <c r="G265" s="233"/>
      <c r="H265" s="237">
        <v>24.399999999999999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150</v>
      </c>
      <c r="AU265" s="243" t="s">
        <v>148</v>
      </c>
      <c r="AV265" s="13" t="s">
        <v>148</v>
      </c>
      <c r="AW265" s="13" t="s">
        <v>32</v>
      </c>
      <c r="AX265" s="13" t="s">
        <v>76</v>
      </c>
      <c r="AY265" s="243" t="s">
        <v>139</v>
      </c>
    </row>
    <row r="266" s="13" customFormat="1">
      <c r="A266" s="13"/>
      <c r="B266" s="232"/>
      <c r="C266" s="233"/>
      <c r="D266" s="234" t="s">
        <v>150</v>
      </c>
      <c r="E266" s="235" t="s">
        <v>1</v>
      </c>
      <c r="F266" s="236" t="s">
        <v>341</v>
      </c>
      <c r="G266" s="233"/>
      <c r="H266" s="237">
        <v>1.6930000000000001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150</v>
      </c>
      <c r="AU266" s="243" t="s">
        <v>148</v>
      </c>
      <c r="AV266" s="13" t="s">
        <v>148</v>
      </c>
      <c r="AW266" s="13" t="s">
        <v>32</v>
      </c>
      <c r="AX266" s="13" t="s">
        <v>76</v>
      </c>
      <c r="AY266" s="243" t="s">
        <v>139</v>
      </c>
    </row>
    <row r="267" s="14" customFormat="1">
      <c r="A267" s="14"/>
      <c r="B267" s="244"/>
      <c r="C267" s="245"/>
      <c r="D267" s="234" t="s">
        <v>150</v>
      </c>
      <c r="E267" s="246" t="s">
        <v>1</v>
      </c>
      <c r="F267" s="247" t="s">
        <v>174</v>
      </c>
      <c r="G267" s="245"/>
      <c r="H267" s="248">
        <v>26.093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150</v>
      </c>
      <c r="AU267" s="254" t="s">
        <v>148</v>
      </c>
      <c r="AV267" s="14" t="s">
        <v>147</v>
      </c>
      <c r="AW267" s="14" t="s">
        <v>32</v>
      </c>
      <c r="AX267" s="14" t="s">
        <v>84</v>
      </c>
      <c r="AY267" s="254" t="s">
        <v>139</v>
      </c>
    </row>
    <row r="268" s="2" customFormat="1" ht="16.5" customHeight="1">
      <c r="A268" s="39"/>
      <c r="B268" s="40"/>
      <c r="C268" s="219" t="s">
        <v>413</v>
      </c>
      <c r="D268" s="219" t="s">
        <v>142</v>
      </c>
      <c r="E268" s="220" t="s">
        <v>414</v>
      </c>
      <c r="F268" s="221" t="s">
        <v>415</v>
      </c>
      <c r="G268" s="222" t="s">
        <v>163</v>
      </c>
      <c r="H268" s="223">
        <v>83</v>
      </c>
      <c r="I268" s="224"/>
      <c r="J268" s="225">
        <f>ROUND(I268*H268,2)</f>
        <v>0</v>
      </c>
      <c r="K268" s="221" t="s">
        <v>146</v>
      </c>
      <c r="L268" s="45"/>
      <c r="M268" s="226" t="s">
        <v>1</v>
      </c>
      <c r="N268" s="227" t="s">
        <v>42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225</v>
      </c>
      <c r="AT268" s="230" t="s">
        <v>142</v>
      </c>
      <c r="AU268" s="230" t="s">
        <v>148</v>
      </c>
      <c r="AY268" s="18" t="s">
        <v>139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148</v>
      </c>
      <c r="BK268" s="231">
        <f>ROUND(I268*H268,2)</f>
        <v>0</v>
      </c>
      <c r="BL268" s="18" t="s">
        <v>225</v>
      </c>
      <c r="BM268" s="230" t="s">
        <v>416</v>
      </c>
    </row>
    <row r="269" s="13" customFormat="1">
      <c r="A269" s="13"/>
      <c r="B269" s="232"/>
      <c r="C269" s="233"/>
      <c r="D269" s="234" t="s">
        <v>150</v>
      </c>
      <c r="E269" s="235" t="s">
        <v>1</v>
      </c>
      <c r="F269" s="236" t="s">
        <v>417</v>
      </c>
      <c r="G269" s="233"/>
      <c r="H269" s="237">
        <v>83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150</v>
      </c>
      <c r="AU269" s="243" t="s">
        <v>148</v>
      </c>
      <c r="AV269" s="13" t="s">
        <v>148</v>
      </c>
      <c r="AW269" s="13" t="s">
        <v>32</v>
      </c>
      <c r="AX269" s="13" t="s">
        <v>84</v>
      </c>
      <c r="AY269" s="243" t="s">
        <v>139</v>
      </c>
    </row>
    <row r="270" s="2" customFormat="1" ht="16.5" customHeight="1">
      <c r="A270" s="39"/>
      <c r="B270" s="40"/>
      <c r="C270" s="255" t="s">
        <v>418</v>
      </c>
      <c r="D270" s="255" t="s">
        <v>230</v>
      </c>
      <c r="E270" s="256" t="s">
        <v>419</v>
      </c>
      <c r="F270" s="257" t="s">
        <v>420</v>
      </c>
      <c r="G270" s="258" t="s">
        <v>145</v>
      </c>
      <c r="H270" s="259">
        <v>0.72999999999999998</v>
      </c>
      <c r="I270" s="260"/>
      <c r="J270" s="261">
        <f>ROUND(I270*H270,2)</f>
        <v>0</v>
      </c>
      <c r="K270" s="257" t="s">
        <v>146</v>
      </c>
      <c r="L270" s="262"/>
      <c r="M270" s="263" t="s">
        <v>1</v>
      </c>
      <c r="N270" s="264" t="s">
        <v>42</v>
      </c>
      <c r="O270" s="92"/>
      <c r="P270" s="228">
        <f>O270*H270</f>
        <v>0</v>
      </c>
      <c r="Q270" s="228">
        <v>0.55000000000000004</v>
      </c>
      <c r="R270" s="228">
        <f>Q270*H270</f>
        <v>0.40150000000000002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315</v>
      </c>
      <c r="AT270" s="230" t="s">
        <v>230</v>
      </c>
      <c r="AU270" s="230" t="s">
        <v>148</v>
      </c>
      <c r="AY270" s="18" t="s">
        <v>139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148</v>
      </c>
      <c r="BK270" s="231">
        <f>ROUND(I270*H270,2)</f>
        <v>0</v>
      </c>
      <c r="BL270" s="18" t="s">
        <v>225</v>
      </c>
      <c r="BM270" s="230" t="s">
        <v>421</v>
      </c>
    </row>
    <row r="271" s="13" customFormat="1">
      <c r="A271" s="13"/>
      <c r="B271" s="232"/>
      <c r="C271" s="233"/>
      <c r="D271" s="234" t="s">
        <v>150</v>
      </c>
      <c r="E271" s="235" t="s">
        <v>1</v>
      </c>
      <c r="F271" s="236" t="s">
        <v>422</v>
      </c>
      <c r="G271" s="233"/>
      <c r="H271" s="237">
        <v>0.66400000000000003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150</v>
      </c>
      <c r="AU271" s="243" t="s">
        <v>148</v>
      </c>
      <c r="AV271" s="13" t="s">
        <v>148</v>
      </c>
      <c r="AW271" s="13" t="s">
        <v>32</v>
      </c>
      <c r="AX271" s="13" t="s">
        <v>84</v>
      </c>
      <c r="AY271" s="243" t="s">
        <v>139</v>
      </c>
    </row>
    <row r="272" s="13" customFormat="1">
      <c r="A272" s="13"/>
      <c r="B272" s="232"/>
      <c r="C272" s="233"/>
      <c r="D272" s="234" t="s">
        <v>150</v>
      </c>
      <c r="E272" s="233"/>
      <c r="F272" s="236" t="s">
        <v>423</v>
      </c>
      <c r="G272" s="233"/>
      <c r="H272" s="237">
        <v>0.72999999999999998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150</v>
      </c>
      <c r="AU272" s="243" t="s">
        <v>148</v>
      </c>
      <c r="AV272" s="13" t="s">
        <v>148</v>
      </c>
      <c r="AW272" s="13" t="s">
        <v>4</v>
      </c>
      <c r="AX272" s="13" t="s">
        <v>84</v>
      </c>
      <c r="AY272" s="243" t="s">
        <v>139</v>
      </c>
    </row>
    <row r="273" s="2" customFormat="1" ht="24.15" customHeight="1">
      <c r="A273" s="39"/>
      <c r="B273" s="40"/>
      <c r="C273" s="219" t="s">
        <v>424</v>
      </c>
      <c r="D273" s="219" t="s">
        <v>142</v>
      </c>
      <c r="E273" s="220" t="s">
        <v>425</v>
      </c>
      <c r="F273" s="221" t="s">
        <v>426</v>
      </c>
      <c r="G273" s="222" t="s">
        <v>163</v>
      </c>
      <c r="H273" s="223">
        <v>83</v>
      </c>
      <c r="I273" s="224"/>
      <c r="J273" s="225">
        <f>ROUND(I273*H273,2)</f>
        <v>0</v>
      </c>
      <c r="K273" s="221" t="s">
        <v>146</v>
      </c>
      <c r="L273" s="45"/>
      <c r="M273" s="226" t="s">
        <v>1</v>
      </c>
      <c r="N273" s="227" t="s">
        <v>42</v>
      </c>
      <c r="O273" s="92"/>
      <c r="P273" s="228">
        <f>O273*H273</f>
        <v>0</v>
      </c>
      <c r="Q273" s="228">
        <v>0.00018000000000000001</v>
      </c>
      <c r="R273" s="228">
        <f>Q273*H273</f>
        <v>0.01494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225</v>
      </c>
      <c r="AT273" s="230" t="s">
        <v>142</v>
      </c>
      <c r="AU273" s="230" t="s">
        <v>148</v>
      </c>
      <c r="AY273" s="18" t="s">
        <v>139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148</v>
      </c>
      <c r="BK273" s="231">
        <f>ROUND(I273*H273,2)</f>
        <v>0</v>
      </c>
      <c r="BL273" s="18" t="s">
        <v>225</v>
      </c>
      <c r="BM273" s="230" t="s">
        <v>427</v>
      </c>
    </row>
    <row r="274" s="13" customFormat="1">
      <c r="A274" s="13"/>
      <c r="B274" s="232"/>
      <c r="C274" s="233"/>
      <c r="D274" s="234" t="s">
        <v>150</v>
      </c>
      <c r="E274" s="235" t="s">
        <v>1</v>
      </c>
      <c r="F274" s="236" t="s">
        <v>428</v>
      </c>
      <c r="G274" s="233"/>
      <c r="H274" s="237">
        <v>83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150</v>
      </c>
      <c r="AU274" s="243" t="s">
        <v>148</v>
      </c>
      <c r="AV274" s="13" t="s">
        <v>148</v>
      </c>
      <c r="AW274" s="13" t="s">
        <v>32</v>
      </c>
      <c r="AX274" s="13" t="s">
        <v>84</v>
      </c>
      <c r="AY274" s="243" t="s">
        <v>139</v>
      </c>
    </row>
    <row r="275" s="12" customFormat="1" ht="22.8" customHeight="1">
      <c r="A275" s="12"/>
      <c r="B275" s="203"/>
      <c r="C275" s="204"/>
      <c r="D275" s="205" t="s">
        <v>75</v>
      </c>
      <c r="E275" s="217" t="s">
        <v>429</v>
      </c>
      <c r="F275" s="217" t="s">
        <v>430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SUM(P276:P329)</f>
        <v>0</v>
      </c>
      <c r="Q275" s="211"/>
      <c r="R275" s="212">
        <f>SUM(R276:R329)</f>
        <v>2.9576348840000009</v>
      </c>
      <c r="S275" s="211"/>
      <c r="T275" s="213">
        <f>SUM(T276:T329)</f>
        <v>1.001622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148</v>
      </c>
      <c r="AT275" s="215" t="s">
        <v>75</v>
      </c>
      <c r="AU275" s="215" t="s">
        <v>84</v>
      </c>
      <c r="AY275" s="214" t="s">
        <v>139</v>
      </c>
      <c r="BK275" s="216">
        <f>SUM(BK276:BK329)</f>
        <v>0</v>
      </c>
    </row>
    <row r="276" s="2" customFormat="1" ht="24.15" customHeight="1">
      <c r="A276" s="39"/>
      <c r="B276" s="40"/>
      <c r="C276" s="219" t="s">
        <v>431</v>
      </c>
      <c r="D276" s="219" t="s">
        <v>142</v>
      </c>
      <c r="E276" s="220" t="s">
        <v>432</v>
      </c>
      <c r="F276" s="221" t="s">
        <v>433</v>
      </c>
      <c r="G276" s="222" t="s">
        <v>163</v>
      </c>
      <c r="H276" s="223">
        <v>17.504999999999999</v>
      </c>
      <c r="I276" s="224"/>
      <c r="J276" s="225">
        <f>ROUND(I276*H276,2)</f>
        <v>0</v>
      </c>
      <c r="K276" s="221" t="s">
        <v>146</v>
      </c>
      <c r="L276" s="45"/>
      <c r="M276" s="226" t="s">
        <v>1</v>
      </c>
      <c r="N276" s="227" t="s">
        <v>42</v>
      </c>
      <c r="O276" s="92"/>
      <c r="P276" s="228">
        <f>O276*H276</f>
        <v>0</v>
      </c>
      <c r="Q276" s="228">
        <v>0.022450000000000001</v>
      </c>
      <c r="R276" s="228">
        <f>Q276*H276</f>
        <v>0.39298725000000001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225</v>
      </c>
      <c r="AT276" s="230" t="s">
        <v>142</v>
      </c>
      <c r="AU276" s="230" t="s">
        <v>148</v>
      </c>
      <c r="AY276" s="18" t="s">
        <v>139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148</v>
      </c>
      <c r="BK276" s="231">
        <f>ROUND(I276*H276,2)</f>
        <v>0</v>
      </c>
      <c r="BL276" s="18" t="s">
        <v>225</v>
      </c>
      <c r="BM276" s="230" t="s">
        <v>434</v>
      </c>
    </row>
    <row r="277" s="13" customFormat="1">
      <c r="A277" s="13"/>
      <c r="B277" s="232"/>
      <c r="C277" s="233"/>
      <c r="D277" s="234" t="s">
        <v>150</v>
      </c>
      <c r="E277" s="235" t="s">
        <v>1</v>
      </c>
      <c r="F277" s="236" t="s">
        <v>435</v>
      </c>
      <c r="G277" s="233"/>
      <c r="H277" s="237">
        <v>20.460000000000001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150</v>
      </c>
      <c r="AU277" s="243" t="s">
        <v>148</v>
      </c>
      <c r="AV277" s="13" t="s">
        <v>148</v>
      </c>
      <c r="AW277" s="13" t="s">
        <v>32</v>
      </c>
      <c r="AX277" s="13" t="s">
        <v>76</v>
      </c>
      <c r="AY277" s="243" t="s">
        <v>139</v>
      </c>
    </row>
    <row r="278" s="13" customFormat="1">
      <c r="A278" s="13"/>
      <c r="B278" s="232"/>
      <c r="C278" s="233"/>
      <c r="D278" s="234" t="s">
        <v>150</v>
      </c>
      <c r="E278" s="235" t="s">
        <v>1</v>
      </c>
      <c r="F278" s="236" t="s">
        <v>436</v>
      </c>
      <c r="G278" s="233"/>
      <c r="H278" s="237">
        <v>-2.9550000000000001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150</v>
      </c>
      <c r="AU278" s="243" t="s">
        <v>148</v>
      </c>
      <c r="AV278" s="13" t="s">
        <v>148</v>
      </c>
      <c r="AW278" s="13" t="s">
        <v>32</v>
      </c>
      <c r="AX278" s="13" t="s">
        <v>76</v>
      </c>
      <c r="AY278" s="243" t="s">
        <v>139</v>
      </c>
    </row>
    <row r="279" s="14" customFormat="1">
      <c r="A279" s="14"/>
      <c r="B279" s="244"/>
      <c r="C279" s="245"/>
      <c r="D279" s="234" t="s">
        <v>150</v>
      </c>
      <c r="E279" s="246" t="s">
        <v>1</v>
      </c>
      <c r="F279" s="247" t="s">
        <v>174</v>
      </c>
      <c r="G279" s="245"/>
      <c r="H279" s="248">
        <v>17.505000000000003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150</v>
      </c>
      <c r="AU279" s="254" t="s">
        <v>148</v>
      </c>
      <c r="AV279" s="14" t="s">
        <v>147</v>
      </c>
      <c r="AW279" s="14" t="s">
        <v>32</v>
      </c>
      <c r="AX279" s="14" t="s">
        <v>84</v>
      </c>
      <c r="AY279" s="254" t="s">
        <v>139</v>
      </c>
    </row>
    <row r="280" s="2" customFormat="1" ht="21.75" customHeight="1">
      <c r="A280" s="39"/>
      <c r="B280" s="40"/>
      <c r="C280" s="219" t="s">
        <v>437</v>
      </c>
      <c r="D280" s="219" t="s">
        <v>142</v>
      </c>
      <c r="E280" s="220" t="s">
        <v>438</v>
      </c>
      <c r="F280" s="221" t="s">
        <v>439</v>
      </c>
      <c r="G280" s="222" t="s">
        <v>163</v>
      </c>
      <c r="H280" s="223">
        <v>17.504999999999999</v>
      </c>
      <c r="I280" s="224"/>
      <c r="J280" s="225">
        <f>ROUND(I280*H280,2)</f>
        <v>0</v>
      </c>
      <c r="K280" s="221" t="s">
        <v>146</v>
      </c>
      <c r="L280" s="45"/>
      <c r="M280" s="226" t="s">
        <v>1</v>
      </c>
      <c r="N280" s="227" t="s">
        <v>42</v>
      </c>
      <c r="O280" s="92"/>
      <c r="P280" s="228">
        <f>O280*H280</f>
        <v>0</v>
      </c>
      <c r="Q280" s="228">
        <v>0.00020000000000000001</v>
      </c>
      <c r="R280" s="228">
        <f>Q280*H280</f>
        <v>0.0035009999999999998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225</v>
      </c>
      <c r="AT280" s="230" t="s">
        <v>142</v>
      </c>
      <c r="AU280" s="230" t="s">
        <v>148</v>
      </c>
      <c r="AY280" s="18" t="s">
        <v>139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148</v>
      </c>
      <c r="BK280" s="231">
        <f>ROUND(I280*H280,2)</f>
        <v>0</v>
      </c>
      <c r="BL280" s="18" t="s">
        <v>225</v>
      </c>
      <c r="BM280" s="230" t="s">
        <v>440</v>
      </c>
    </row>
    <row r="281" s="13" customFormat="1">
      <c r="A281" s="13"/>
      <c r="B281" s="232"/>
      <c r="C281" s="233"/>
      <c r="D281" s="234" t="s">
        <v>150</v>
      </c>
      <c r="E281" s="235" t="s">
        <v>1</v>
      </c>
      <c r="F281" s="236" t="s">
        <v>441</v>
      </c>
      <c r="G281" s="233"/>
      <c r="H281" s="237">
        <v>17.504999999999999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150</v>
      </c>
      <c r="AU281" s="243" t="s">
        <v>148</v>
      </c>
      <c r="AV281" s="13" t="s">
        <v>148</v>
      </c>
      <c r="AW281" s="13" t="s">
        <v>32</v>
      </c>
      <c r="AX281" s="13" t="s">
        <v>84</v>
      </c>
      <c r="AY281" s="243" t="s">
        <v>139</v>
      </c>
    </row>
    <row r="282" s="2" customFormat="1" ht="24.15" customHeight="1">
      <c r="A282" s="39"/>
      <c r="B282" s="40"/>
      <c r="C282" s="219" t="s">
        <v>442</v>
      </c>
      <c r="D282" s="219" t="s">
        <v>142</v>
      </c>
      <c r="E282" s="220" t="s">
        <v>443</v>
      </c>
      <c r="F282" s="221" t="s">
        <v>444</v>
      </c>
      <c r="G282" s="222" t="s">
        <v>266</v>
      </c>
      <c r="H282" s="223">
        <v>13.640000000000001</v>
      </c>
      <c r="I282" s="224"/>
      <c r="J282" s="225">
        <f>ROUND(I282*H282,2)</f>
        <v>0</v>
      </c>
      <c r="K282" s="221" t="s">
        <v>146</v>
      </c>
      <c r="L282" s="45"/>
      <c r="M282" s="226" t="s">
        <v>1</v>
      </c>
      <c r="N282" s="227" t="s">
        <v>42</v>
      </c>
      <c r="O282" s="92"/>
      <c r="P282" s="228">
        <f>O282*H282</f>
        <v>0</v>
      </c>
      <c r="Q282" s="228">
        <v>0.00022000000000000001</v>
      </c>
      <c r="R282" s="228">
        <f>Q282*H282</f>
        <v>0.0030008000000000001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225</v>
      </c>
      <c r="AT282" s="230" t="s">
        <v>142</v>
      </c>
      <c r="AU282" s="230" t="s">
        <v>148</v>
      </c>
      <c r="AY282" s="18" t="s">
        <v>139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148</v>
      </c>
      <c r="BK282" s="231">
        <f>ROUND(I282*H282,2)</f>
        <v>0</v>
      </c>
      <c r="BL282" s="18" t="s">
        <v>225</v>
      </c>
      <c r="BM282" s="230" t="s">
        <v>445</v>
      </c>
    </row>
    <row r="283" s="13" customFormat="1">
      <c r="A283" s="13"/>
      <c r="B283" s="232"/>
      <c r="C283" s="233"/>
      <c r="D283" s="234" t="s">
        <v>150</v>
      </c>
      <c r="E283" s="235" t="s">
        <v>1</v>
      </c>
      <c r="F283" s="236" t="s">
        <v>446</v>
      </c>
      <c r="G283" s="233"/>
      <c r="H283" s="237">
        <v>13.640000000000001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150</v>
      </c>
      <c r="AU283" s="243" t="s">
        <v>148</v>
      </c>
      <c r="AV283" s="13" t="s">
        <v>148</v>
      </c>
      <c r="AW283" s="13" t="s">
        <v>32</v>
      </c>
      <c r="AX283" s="13" t="s">
        <v>84</v>
      </c>
      <c r="AY283" s="243" t="s">
        <v>139</v>
      </c>
    </row>
    <row r="284" s="2" customFormat="1" ht="24.15" customHeight="1">
      <c r="A284" s="39"/>
      <c r="B284" s="40"/>
      <c r="C284" s="219" t="s">
        <v>447</v>
      </c>
      <c r="D284" s="219" t="s">
        <v>142</v>
      </c>
      <c r="E284" s="220" t="s">
        <v>448</v>
      </c>
      <c r="F284" s="221" t="s">
        <v>449</v>
      </c>
      <c r="G284" s="222" t="s">
        <v>163</v>
      </c>
      <c r="H284" s="223">
        <v>23.609999999999999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42</v>
      </c>
      <c r="O284" s="92"/>
      <c r="P284" s="228">
        <f>O284*H284</f>
        <v>0</v>
      </c>
      <c r="Q284" s="228">
        <v>0.0186254</v>
      </c>
      <c r="R284" s="228">
        <f>Q284*H284</f>
        <v>0.43974569400000002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225</v>
      </c>
      <c r="AT284" s="230" t="s">
        <v>142</v>
      </c>
      <c r="AU284" s="230" t="s">
        <v>148</v>
      </c>
      <c r="AY284" s="18" t="s">
        <v>139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148</v>
      </c>
      <c r="BK284" s="231">
        <f>ROUND(I284*H284,2)</f>
        <v>0</v>
      </c>
      <c r="BL284" s="18" t="s">
        <v>225</v>
      </c>
      <c r="BM284" s="230" t="s">
        <v>450</v>
      </c>
    </row>
    <row r="285" s="13" customFormat="1">
      <c r="A285" s="13"/>
      <c r="B285" s="232"/>
      <c r="C285" s="233"/>
      <c r="D285" s="234" t="s">
        <v>150</v>
      </c>
      <c r="E285" s="235" t="s">
        <v>1</v>
      </c>
      <c r="F285" s="236" t="s">
        <v>451</v>
      </c>
      <c r="G285" s="233"/>
      <c r="H285" s="237">
        <v>11.550000000000001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150</v>
      </c>
      <c r="AU285" s="243" t="s">
        <v>148</v>
      </c>
      <c r="AV285" s="13" t="s">
        <v>148</v>
      </c>
      <c r="AW285" s="13" t="s">
        <v>32</v>
      </c>
      <c r="AX285" s="13" t="s">
        <v>76</v>
      </c>
      <c r="AY285" s="243" t="s">
        <v>139</v>
      </c>
    </row>
    <row r="286" s="13" customFormat="1">
      <c r="A286" s="13"/>
      <c r="B286" s="232"/>
      <c r="C286" s="233"/>
      <c r="D286" s="234" t="s">
        <v>150</v>
      </c>
      <c r="E286" s="235" t="s">
        <v>1</v>
      </c>
      <c r="F286" s="236" t="s">
        <v>452</v>
      </c>
      <c r="G286" s="233"/>
      <c r="H286" s="237">
        <v>12.060000000000001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150</v>
      </c>
      <c r="AU286" s="243" t="s">
        <v>148</v>
      </c>
      <c r="AV286" s="13" t="s">
        <v>148</v>
      </c>
      <c r="AW286" s="13" t="s">
        <v>32</v>
      </c>
      <c r="AX286" s="13" t="s">
        <v>76</v>
      </c>
      <c r="AY286" s="243" t="s">
        <v>139</v>
      </c>
    </row>
    <row r="287" s="14" customFormat="1">
      <c r="A287" s="14"/>
      <c r="B287" s="244"/>
      <c r="C287" s="245"/>
      <c r="D287" s="234" t="s">
        <v>150</v>
      </c>
      <c r="E287" s="246" t="s">
        <v>1</v>
      </c>
      <c r="F287" s="247" t="s">
        <v>174</v>
      </c>
      <c r="G287" s="245"/>
      <c r="H287" s="248">
        <v>23.609999999999999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150</v>
      </c>
      <c r="AU287" s="254" t="s">
        <v>148</v>
      </c>
      <c r="AV287" s="14" t="s">
        <v>147</v>
      </c>
      <c r="AW287" s="14" t="s">
        <v>32</v>
      </c>
      <c r="AX287" s="14" t="s">
        <v>84</v>
      </c>
      <c r="AY287" s="254" t="s">
        <v>139</v>
      </c>
    </row>
    <row r="288" s="2" customFormat="1" ht="44.25" customHeight="1">
      <c r="A288" s="39"/>
      <c r="B288" s="40"/>
      <c r="C288" s="219" t="s">
        <v>453</v>
      </c>
      <c r="D288" s="219" t="s">
        <v>142</v>
      </c>
      <c r="E288" s="220" t="s">
        <v>454</v>
      </c>
      <c r="F288" s="221" t="s">
        <v>455</v>
      </c>
      <c r="G288" s="222" t="s">
        <v>163</v>
      </c>
      <c r="H288" s="223">
        <v>36.963999999999999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42</v>
      </c>
      <c r="O288" s="92"/>
      <c r="P288" s="228">
        <f>O288*H288</f>
        <v>0</v>
      </c>
      <c r="Q288" s="228">
        <v>0.030720000000000001</v>
      </c>
      <c r="R288" s="228">
        <f>Q288*H288</f>
        <v>1.13553408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225</v>
      </c>
      <c r="AT288" s="230" t="s">
        <v>142</v>
      </c>
      <c r="AU288" s="230" t="s">
        <v>148</v>
      </c>
      <c r="AY288" s="18" t="s">
        <v>139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148</v>
      </c>
      <c r="BK288" s="231">
        <f>ROUND(I288*H288,2)</f>
        <v>0</v>
      </c>
      <c r="BL288" s="18" t="s">
        <v>225</v>
      </c>
      <c r="BM288" s="230" t="s">
        <v>456</v>
      </c>
    </row>
    <row r="289" s="13" customFormat="1">
      <c r="A289" s="13"/>
      <c r="B289" s="232"/>
      <c r="C289" s="233"/>
      <c r="D289" s="234" t="s">
        <v>150</v>
      </c>
      <c r="E289" s="235" t="s">
        <v>1</v>
      </c>
      <c r="F289" s="236" t="s">
        <v>279</v>
      </c>
      <c r="G289" s="233"/>
      <c r="H289" s="237">
        <v>36.963999999999999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150</v>
      </c>
      <c r="AU289" s="243" t="s">
        <v>148</v>
      </c>
      <c r="AV289" s="13" t="s">
        <v>148</v>
      </c>
      <c r="AW289" s="13" t="s">
        <v>32</v>
      </c>
      <c r="AX289" s="13" t="s">
        <v>84</v>
      </c>
      <c r="AY289" s="243" t="s">
        <v>139</v>
      </c>
    </row>
    <row r="290" s="2" customFormat="1" ht="37.8" customHeight="1">
      <c r="A290" s="39"/>
      <c r="B290" s="40"/>
      <c r="C290" s="219" t="s">
        <v>457</v>
      </c>
      <c r="D290" s="219" t="s">
        <v>142</v>
      </c>
      <c r="E290" s="220" t="s">
        <v>458</v>
      </c>
      <c r="F290" s="221" t="s">
        <v>459</v>
      </c>
      <c r="G290" s="222" t="s">
        <v>163</v>
      </c>
      <c r="H290" s="223">
        <v>1.0800000000000001</v>
      </c>
      <c r="I290" s="224"/>
      <c r="J290" s="225">
        <f>ROUND(I290*H290,2)</f>
        <v>0</v>
      </c>
      <c r="K290" s="221" t="s">
        <v>146</v>
      </c>
      <c r="L290" s="45"/>
      <c r="M290" s="226" t="s">
        <v>1</v>
      </c>
      <c r="N290" s="227" t="s">
        <v>42</v>
      </c>
      <c r="O290" s="92"/>
      <c r="P290" s="228">
        <f>O290*H290</f>
        <v>0</v>
      </c>
      <c r="Q290" s="228">
        <v>0.02963</v>
      </c>
      <c r="R290" s="228">
        <f>Q290*H290</f>
        <v>0.032000400000000005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225</v>
      </c>
      <c r="AT290" s="230" t="s">
        <v>142</v>
      </c>
      <c r="AU290" s="230" t="s">
        <v>148</v>
      </c>
      <c r="AY290" s="18" t="s">
        <v>139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148</v>
      </c>
      <c r="BK290" s="231">
        <f>ROUND(I290*H290,2)</f>
        <v>0</v>
      </c>
      <c r="BL290" s="18" t="s">
        <v>225</v>
      </c>
      <c r="BM290" s="230" t="s">
        <v>460</v>
      </c>
    </row>
    <row r="291" s="13" customFormat="1">
      <c r="A291" s="13"/>
      <c r="B291" s="232"/>
      <c r="C291" s="233"/>
      <c r="D291" s="234" t="s">
        <v>150</v>
      </c>
      <c r="E291" s="235" t="s">
        <v>1</v>
      </c>
      <c r="F291" s="236" t="s">
        <v>461</v>
      </c>
      <c r="G291" s="233"/>
      <c r="H291" s="237">
        <v>1.0800000000000001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150</v>
      </c>
      <c r="AU291" s="243" t="s">
        <v>148</v>
      </c>
      <c r="AV291" s="13" t="s">
        <v>148</v>
      </c>
      <c r="AW291" s="13" t="s">
        <v>32</v>
      </c>
      <c r="AX291" s="13" t="s">
        <v>84</v>
      </c>
      <c r="AY291" s="243" t="s">
        <v>139</v>
      </c>
    </row>
    <row r="292" s="2" customFormat="1" ht="16.5" customHeight="1">
      <c r="A292" s="39"/>
      <c r="B292" s="40"/>
      <c r="C292" s="219" t="s">
        <v>462</v>
      </c>
      <c r="D292" s="219" t="s">
        <v>142</v>
      </c>
      <c r="E292" s="220" t="s">
        <v>463</v>
      </c>
      <c r="F292" s="221" t="s">
        <v>464</v>
      </c>
      <c r="G292" s="222" t="s">
        <v>163</v>
      </c>
      <c r="H292" s="223">
        <v>61.654000000000003</v>
      </c>
      <c r="I292" s="224"/>
      <c r="J292" s="225">
        <f>ROUND(I292*H292,2)</f>
        <v>0</v>
      </c>
      <c r="K292" s="221" t="s">
        <v>146</v>
      </c>
      <c r="L292" s="45"/>
      <c r="M292" s="226" t="s">
        <v>1</v>
      </c>
      <c r="N292" s="227" t="s">
        <v>42</v>
      </c>
      <c r="O292" s="92"/>
      <c r="P292" s="228">
        <f>O292*H292</f>
        <v>0</v>
      </c>
      <c r="Q292" s="228">
        <v>0.00010000000000000001</v>
      </c>
      <c r="R292" s="228">
        <f>Q292*H292</f>
        <v>0.0061654000000000006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225</v>
      </c>
      <c r="AT292" s="230" t="s">
        <v>142</v>
      </c>
      <c r="AU292" s="230" t="s">
        <v>148</v>
      </c>
      <c r="AY292" s="18" t="s">
        <v>139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148</v>
      </c>
      <c r="BK292" s="231">
        <f>ROUND(I292*H292,2)</f>
        <v>0</v>
      </c>
      <c r="BL292" s="18" t="s">
        <v>225</v>
      </c>
      <c r="BM292" s="230" t="s">
        <v>465</v>
      </c>
    </row>
    <row r="293" s="13" customFormat="1">
      <c r="A293" s="13"/>
      <c r="B293" s="232"/>
      <c r="C293" s="233"/>
      <c r="D293" s="234" t="s">
        <v>150</v>
      </c>
      <c r="E293" s="235" t="s">
        <v>1</v>
      </c>
      <c r="F293" s="236" t="s">
        <v>466</v>
      </c>
      <c r="G293" s="233"/>
      <c r="H293" s="237">
        <v>23.609999999999999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150</v>
      </c>
      <c r="AU293" s="243" t="s">
        <v>148</v>
      </c>
      <c r="AV293" s="13" t="s">
        <v>148</v>
      </c>
      <c r="AW293" s="13" t="s">
        <v>32</v>
      </c>
      <c r="AX293" s="13" t="s">
        <v>76</v>
      </c>
      <c r="AY293" s="243" t="s">
        <v>139</v>
      </c>
    </row>
    <row r="294" s="13" customFormat="1">
      <c r="A294" s="13"/>
      <c r="B294" s="232"/>
      <c r="C294" s="233"/>
      <c r="D294" s="234" t="s">
        <v>150</v>
      </c>
      <c r="E294" s="235" t="s">
        <v>1</v>
      </c>
      <c r="F294" s="236" t="s">
        <v>467</v>
      </c>
      <c r="G294" s="233"/>
      <c r="H294" s="237">
        <v>36.963999999999999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150</v>
      </c>
      <c r="AU294" s="243" t="s">
        <v>148</v>
      </c>
      <c r="AV294" s="13" t="s">
        <v>148</v>
      </c>
      <c r="AW294" s="13" t="s">
        <v>32</v>
      </c>
      <c r="AX294" s="13" t="s">
        <v>76</v>
      </c>
      <c r="AY294" s="243" t="s">
        <v>139</v>
      </c>
    </row>
    <row r="295" s="13" customFormat="1">
      <c r="A295" s="13"/>
      <c r="B295" s="232"/>
      <c r="C295" s="233"/>
      <c r="D295" s="234" t="s">
        <v>150</v>
      </c>
      <c r="E295" s="235" t="s">
        <v>1</v>
      </c>
      <c r="F295" s="236" t="s">
        <v>468</v>
      </c>
      <c r="G295" s="233"/>
      <c r="H295" s="237">
        <v>1.0800000000000001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150</v>
      </c>
      <c r="AU295" s="243" t="s">
        <v>148</v>
      </c>
      <c r="AV295" s="13" t="s">
        <v>148</v>
      </c>
      <c r="AW295" s="13" t="s">
        <v>32</v>
      </c>
      <c r="AX295" s="13" t="s">
        <v>76</v>
      </c>
      <c r="AY295" s="243" t="s">
        <v>139</v>
      </c>
    </row>
    <row r="296" s="14" customFormat="1">
      <c r="A296" s="14"/>
      <c r="B296" s="244"/>
      <c r="C296" s="245"/>
      <c r="D296" s="234" t="s">
        <v>150</v>
      </c>
      <c r="E296" s="246" t="s">
        <v>1</v>
      </c>
      <c r="F296" s="247" t="s">
        <v>174</v>
      </c>
      <c r="G296" s="245"/>
      <c r="H296" s="248">
        <v>61.653999999999996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150</v>
      </c>
      <c r="AU296" s="254" t="s">
        <v>148</v>
      </c>
      <c r="AV296" s="14" t="s">
        <v>147</v>
      </c>
      <c r="AW296" s="14" t="s">
        <v>32</v>
      </c>
      <c r="AX296" s="14" t="s">
        <v>84</v>
      </c>
      <c r="AY296" s="254" t="s">
        <v>139</v>
      </c>
    </row>
    <row r="297" s="2" customFormat="1" ht="24.15" customHeight="1">
      <c r="A297" s="39"/>
      <c r="B297" s="40"/>
      <c r="C297" s="219" t="s">
        <v>469</v>
      </c>
      <c r="D297" s="219" t="s">
        <v>142</v>
      </c>
      <c r="E297" s="220" t="s">
        <v>470</v>
      </c>
      <c r="F297" s="221" t="s">
        <v>471</v>
      </c>
      <c r="G297" s="222" t="s">
        <v>266</v>
      </c>
      <c r="H297" s="223">
        <v>20.25</v>
      </c>
      <c r="I297" s="224"/>
      <c r="J297" s="225">
        <f>ROUND(I297*H297,2)</f>
        <v>0</v>
      </c>
      <c r="K297" s="221" t="s">
        <v>146</v>
      </c>
      <c r="L297" s="45"/>
      <c r="M297" s="226" t="s">
        <v>1</v>
      </c>
      <c r="N297" s="227" t="s">
        <v>42</v>
      </c>
      <c r="O297" s="92"/>
      <c r="P297" s="228">
        <f>O297*H297</f>
        <v>0</v>
      </c>
      <c r="Q297" s="228">
        <v>0.00011</v>
      </c>
      <c r="R297" s="228">
        <f>Q297*H297</f>
        <v>0.0022274999999999999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225</v>
      </c>
      <c r="AT297" s="230" t="s">
        <v>142</v>
      </c>
      <c r="AU297" s="230" t="s">
        <v>148</v>
      </c>
      <c r="AY297" s="18" t="s">
        <v>139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148</v>
      </c>
      <c r="BK297" s="231">
        <f>ROUND(I297*H297,2)</f>
        <v>0</v>
      </c>
      <c r="BL297" s="18" t="s">
        <v>225</v>
      </c>
      <c r="BM297" s="230" t="s">
        <v>472</v>
      </c>
    </row>
    <row r="298" s="13" customFormat="1">
      <c r="A298" s="13"/>
      <c r="B298" s="232"/>
      <c r="C298" s="233"/>
      <c r="D298" s="234" t="s">
        <v>150</v>
      </c>
      <c r="E298" s="235" t="s">
        <v>1</v>
      </c>
      <c r="F298" s="236" t="s">
        <v>473</v>
      </c>
      <c r="G298" s="233"/>
      <c r="H298" s="237">
        <v>7.7199999999999998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150</v>
      </c>
      <c r="AU298" s="243" t="s">
        <v>148</v>
      </c>
      <c r="AV298" s="13" t="s">
        <v>148</v>
      </c>
      <c r="AW298" s="13" t="s">
        <v>32</v>
      </c>
      <c r="AX298" s="13" t="s">
        <v>76</v>
      </c>
      <c r="AY298" s="243" t="s">
        <v>139</v>
      </c>
    </row>
    <row r="299" s="13" customFormat="1">
      <c r="A299" s="13"/>
      <c r="B299" s="232"/>
      <c r="C299" s="233"/>
      <c r="D299" s="234" t="s">
        <v>150</v>
      </c>
      <c r="E299" s="235" t="s">
        <v>1</v>
      </c>
      <c r="F299" s="236" t="s">
        <v>474</v>
      </c>
      <c r="G299" s="233"/>
      <c r="H299" s="237">
        <v>12.529999999999999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150</v>
      </c>
      <c r="AU299" s="243" t="s">
        <v>148</v>
      </c>
      <c r="AV299" s="13" t="s">
        <v>148</v>
      </c>
      <c r="AW299" s="13" t="s">
        <v>32</v>
      </c>
      <c r="AX299" s="13" t="s">
        <v>76</v>
      </c>
      <c r="AY299" s="243" t="s">
        <v>139</v>
      </c>
    </row>
    <row r="300" s="14" customFormat="1">
      <c r="A300" s="14"/>
      <c r="B300" s="244"/>
      <c r="C300" s="245"/>
      <c r="D300" s="234" t="s">
        <v>150</v>
      </c>
      <c r="E300" s="246" t="s">
        <v>1</v>
      </c>
      <c r="F300" s="247" t="s">
        <v>174</v>
      </c>
      <c r="G300" s="245"/>
      <c r="H300" s="248">
        <v>20.25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150</v>
      </c>
      <c r="AU300" s="254" t="s">
        <v>148</v>
      </c>
      <c r="AV300" s="14" t="s">
        <v>147</v>
      </c>
      <c r="AW300" s="14" t="s">
        <v>32</v>
      </c>
      <c r="AX300" s="14" t="s">
        <v>84</v>
      </c>
      <c r="AY300" s="254" t="s">
        <v>139</v>
      </c>
    </row>
    <row r="301" s="2" customFormat="1" ht="24.15" customHeight="1">
      <c r="A301" s="39"/>
      <c r="B301" s="40"/>
      <c r="C301" s="219" t="s">
        <v>475</v>
      </c>
      <c r="D301" s="219" t="s">
        <v>142</v>
      </c>
      <c r="E301" s="220" t="s">
        <v>476</v>
      </c>
      <c r="F301" s="221" t="s">
        <v>477</v>
      </c>
      <c r="G301" s="222" t="s">
        <v>163</v>
      </c>
      <c r="H301" s="223">
        <v>58.200000000000003</v>
      </c>
      <c r="I301" s="224"/>
      <c r="J301" s="225">
        <f>ROUND(I301*H301,2)</f>
        <v>0</v>
      </c>
      <c r="K301" s="221" t="s">
        <v>146</v>
      </c>
      <c r="L301" s="45"/>
      <c r="M301" s="226" t="s">
        <v>1</v>
      </c>
      <c r="N301" s="227" t="s">
        <v>42</v>
      </c>
      <c r="O301" s="92"/>
      <c r="P301" s="228">
        <f>O301*H301</f>
        <v>0</v>
      </c>
      <c r="Q301" s="228">
        <v>0.012200000000000001</v>
      </c>
      <c r="R301" s="228">
        <f>Q301*H301</f>
        <v>0.71004000000000012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225</v>
      </c>
      <c r="AT301" s="230" t="s">
        <v>142</v>
      </c>
      <c r="AU301" s="230" t="s">
        <v>148</v>
      </c>
      <c r="AY301" s="18" t="s">
        <v>139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148</v>
      </c>
      <c r="BK301" s="231">
        <f>ROUND(I301*H301,2)</f>
        <v>0</v>
      </c>
      <c r="BL301" s="18" t="s">
        <v>225</v>
      </c>
      <c r="BM301" s="230" t="s">
        <v>478</v>
      </c>
    </row>
    <row r="302" s="13" customFormat="1">
      <c r="A302" s="13"/>
      <c r="B302" s="232"/>
      <c r="C302" s="233"/>
      <c r="D302" s="234" t="s">
        <v>150</v>
      </c>
      <c r="E302" s="235" t="s">
        <v>1</v>
      </c>
      <c r="F302" s="236" t="s">
        <v>479</v>
      </c>
      <c r="G302" s="233"/>
      <c r="H302" s="237">
        <v>13.9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150</v>
      </c>
      <c r="AU302" s="243" t="s">
        <v>148</v>
      </c>
      <c r="AV302" s="13" t="s">
        <v>148</v>
      </c>
      <c r="AW302" s="13" t="s">
        <v>32</v>
      </c>
      <c r="AX302" s="13" t="s">
        <v>76</v>
      </c>
      <c r="AY302" s="243" t="s">
        <v>139</v>
      </c>
    </row>
    <row r="303" s="13" customFormat="1">
      <c r="A303" s="13"/>
      <c r="B303" s="232"/>
      <c r="C303" s="233"/>
      <c r="D303" s="234" t="s">
        <v>150</v>
      </c>
      <c r="E303" s="235" t="s">
        <v>1</v>
      </c>
      <c r="F303" s="236" t="s">
        <v>480</v>
      </c>
      <c r="G303" s="233"/>
      <c r="H303" s="237">
        <v>24.600000000000001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150</v>
      </c>
      <c r="AU303" s="243" t="s">
        <v>148</v>
      </c>
      <c r="AV303" s="13" t="s">
        <v>148</v>
      </c>
      <c r="AW303" s="13" t="s">
        <v>32</v>
      </c>
      <c r="AX303" s="13" t="s">
        <v>76</v>
      </c>
      <c r="AY303" s="243" t="s">
        <v>139</v>
      </c>
    </row>
    <row r="304" s="13" customFormat="1">
      <c r="A304" s="13"/>
      <c r="B304" s="232"/>
      <c r="C304" s="233"/>
      <c r="D304" s="234" t="s">
        <v>150</v>
      </c>
      <c r="E304" s="235" t="s">
        <v>1</v>
      </c>
      <c r="F304" s="236" t="s">
        <v>172</v>
      </c>
      <c r="G304" s="233"/>
      <c r="H304" s="237">
        <v>14.1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150</v>
      </c>
      <c r="AU304" s="243" t="s">
        <v>148</v>
      </c>
      <c r="AV304" s="13" t="s">
        <v>148</v>
      </c>
      <c r="AW304" s="13" t="s">
        <v>32</v>
      </c>
      <c r="AX304" s="13" t="s">
        <v>76</v>
      </c>
      <c r="AY304" s="243" t="s">
        <v>139</v>
      </c>
    </row>
    <row r="305" s="13" customFormat="1">
      <c r="A305" s="13"/>
      <c r="B305" s="232"/>
      <c r="C305" s="233"/>
      <c r="D305" s="234" t="s">
        <v>150</v>
      </c>
      <c r="E305" s="235" t="s">
        <v>1</v>
      </c>
      <c r="F305" s="236" t="s">
        <v>173</v>
      </c>
      <c r="G305" s="233"/>
      <c r="H305" s="237">
        <v>5.5999999999999996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150</v>
      </c>
      <c r="AU305" s="243" t="s">
        <v>148</v>
      </c>
      <c r="AV305" s="13" t="s">
        <v>148</v>
      </c>
      <c r="AW305" s="13" t="s">
        <v>32</v>
      </c>
      <c r="AX305" s="13" t="s">
        <v>76</v>
      </c>
      <c r="AY305" s="243" t="s">
        <v>139</v>
      </c>
    </row>
    <row r="306" s="14" customFormat="1">
      <c r="A306" s="14"/>
      <c r="B306" s="244"/>
      <c r="C306" s="245"/>
      <c r="D306" s="234" t="s">
        <v>150</v>
      </c>
      <c r="E306" s="246" t="s">
        <v>1</v>
      </c>
      <c r="F306" s="247" t="s">
        <v>174</v>
      </c>
      <c r="G306" s="245"/>
      <c r="H306" s="248">
        <v>58.200000000000003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150</v>
      </c>
      <c r="AU306" s="254" t="s">
        <v>148</v>
      </c>
      <c r="AV306" s="14" t="s">
        <v>147</v>
      </c>
      <c r="AW306" s="14" t="s">
        <v>32</v>
      </c>
      <c r="AX306" s="14" t="s">
        <v>84</v>
      </c>
      <c r="AY306" s="254" t="s">
        <v>139</v>
      </c>
    </row>
    <row r="307" s="2" customFormat="1" ht="24.15" customHeight="1">
      <c r="A307" s="39"/>
      <c r="B307" s="40"/>
      <c r="C307" s="219" t="s">
        <v>481</v>
      </c>
      <c r="D307" s="219" t="s">
        <v>142</v>
      </c>
      <c r="E307" s="220" t="s">
        <v>482</v>
      </c>
      <c r="F307" s="221" t="s">
        <v>483</v>
      </c>
      <c r="G307" s="222" t="s">
        <v>163</v>
      </c>
      <c r="H307" s="223">
        <v>3</v>
      </c>
      <c r="I307" s="224"/>
      <c r="J307" s="225">
        <f>ROUND(I307*H307,2)</f>
        <v>0</v>
      </c>
      <c r="K307" s="221" t="s">
        <v>146</v>
      </c>
      <c r="L307" s="45"/>
      <c r="M307" s="226" t="s">
        <v>1</v>
      </c>
      <c r="N307" s="227" t="s">
        <v>42</v>
      </c>
      <c r="O307" s="92"/>
      <c r="P307" s="228">
        <f>O307*H307</f>
        <v>0</v>
      </c>
      <c r="Q307" s="228">
        <v>0.012590000000000001</v>
      </c>
      <c r="R307" s="228">
        <f>Q307*H307</f>
        <v>0.037769999999999998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225</v>
      </c>
      <c r="AT307" s="230" t="s">
        <v>142</v>
      </c>
      <c r="AU307" s="230" t="s">
        <v>148</v>
      </c>
      <c r="AY307" s="18" t="s">
        <v>139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148</v>
      </c>
      <c r="BK307" s="231">
        <f>ROUND(I307*H307,2)</f>
        <v>0</v>
      </c>
      <c r="BL307" s="18" t="s">
        <v>225</v>
      </c>
      <c r="BM307" s="230" t="s">
        <v>484</v>
      </c>
    </row>
    <row r="308" s="13" customFormat="1">
      <c r="A308" s="13"/>
      <c r="B308" s="232"/>
      <c r="C308" s="233"/>
      <c r="D308" s="234" t="s">
        <v>150</v>
      </c>
      <c r="E308" s="235" t="s">
        <v>1</v>
      </c>
      <c r="F308" s="236" t="s">
        <v>485</v>
      </c>
      <c r="G308" s="233"/>
      <c r="H308" s="237">
        <v>3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150</v>
      </c>
      <c r="AU308" s="243" t="s">
        <v>148</v>
      </c>
      <c r="AV308" s="13" t="s">
        <v>148</v>
      </c>
      <c r="AW308" s="13" t="s">
        <v>32</v>
      </c>
      <c r="AX308" s="13" t="s">
        <v>84</v>
      </c>
      <c r="AY308" s="243" t="s">
        <v>139</v>
      </c>
    </row>
    <row r="309" s="2" customFormat="1" ht="16.5" customHeight="1">
      <c r="A309" s="39"/>
      <c r="B309" s="40"/>
      <c r="C309" s="219" t="s">
        <v>486</v>
      </c>
      <c r="D309" s="219" t="s">
        <v>142</v>
      </c>
      <c r="E309" s="220" t="s">
        <v>487</v>
      </c>
      <c r="F309" s="221" t="s">
        <v>488</v>
      </c>
      <c r="G309" s="222" t="s">
        <v>163</v>
      </c>
      <c r="H309" s="223">
        <v>61.200000000000003</v>
      </c>
      <c r="I309" s="224"/>
      <c r="J309" s="225">
        <f>ROUND(I309*H309,2)</f>
        <v>0</v>
      </c>
      <c r="K309" s="221" t="s">
        <v>146</v>
      </c>
      <c r="L309" s="45"/>
      <c r="M309" s="226" t="s">
        <v>1</v>
      </c>
      <c r="N309" s="227" t="s">
        <v>42</v>
      </c>
      <c r="O309" s="92"/>
      <c r="P309" s="228">
        <f>O309*H309</f>
        <v>0</v>
      </c>
      <c r="Q309" s="228">
        <v>0.00010000000000000001</v>
      </c>
      <c r="R309" s="228">
        <f>Q309*H309</f>
        <v>0.0061200000000000004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225</v>
      </c>
      <c r="AT309" s="230" t="s">
        <v>142</v>
      </c>
      <c r="AU309" s="230" t="s">
        <v>148</v>
      </c>
      <c r="AY309" s="18" t="s">
        <v>139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148</v>
      </c>
      <c r="BK309" s="231">
        <f>ROUND(I309*H309,2)</f>
        <v>0</v>
      </c>
      <c r="BL309" s="18" t="s">
        <v>225</v>
      </c>
      <c r="BM309" s="230" t="s">
        <v>489</v>
      </c>
    </row>
    <row r="310" s="13" customFormat="1">
      <c r="A310" s="13"/>
      <c r="B310" s="232"/>
      <c r="C310" s="233"/>
      <c r="D310" s="234" t="s">
        <v>150</v>
      </c>
      <c r="E310" s="235" t="s">
        <v>1</v>
      </c>
      <c r="F310" s="236" t="s">
        <v>490</v>
      </c>
      <c r="G310" s="233"/>
      <c r="H310" s="237">
        <v>58.200000000000003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150</v>
      </c>
      <c r="AU310" s="243" t="s">
        <v>148</v>
      </c>
      <c r="AV310" s="13" t="s">
        <v>148</v>
      </c>
      <c r="AW310" s="13" t="s">
        <v>32</v>
      </c>
      <c r="AX310" s="13" t="s">
        <v>76</v>
      </c>
      <c r="AY310" s="243" t="s">
        <v>139</v>
      </c>
    </row>
    <row r="311" s="13" customFormat="1">
      <c r="A311" s="13"/>
      <c r="B311" s="232"/>
      <c r="C311" s="233"/>
      <c r="D311" s="234" t="s">
        <v>150</v>
      </c>
      <c r="E311" s="235" t="s">
        <v>1</v>
      </c>
      <c r="F311" s="236" t="s">
        <v>485</v>
      </c>
      <c r="G311" s="233"/>
      <c r="H311" s="237">
        <v>3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150</v>
      </c>
      <c r="AU311" s="243" t="s">
        <v>148</v>
      </c>
      <c r="AV311" s="13" t="s">
        <v>148</v>
      </c>
      <c r="AW311" s="13" t="s">
        <v>32</v>
      </c>
      <c r="AX311" s="13" t="s">
        <v>76</v>
      </c>
      <c r="AY311" s="243" t="s">
        <v>139</v>
      </c>
    </row>
    <row r="312" s="14" customFormat="1">
      <c r="A312" s="14"/>
      <c r="B312" s="244"/>
      <c r="C312" s="245"/>
      <c r="D312" s="234" t="s">
        <v>150</v>
      </c>
      <c r="E312" s="246" t="s">
        <v>1</v>
      </c>
      <c r="F312" s="247" t="s">
        <v>174</v>
      </c>
      <c r="G312" s="245"/>
      <c r="H312" s="248">
        <v>61.200000000000003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150</v>
      </c>
      <c r="AU312" s="254" t="s">
        <v>148</v>
      </c>
      <c r="AV312" s="14" t="s">
        <v>147</v>
      </c>
      <c r="AW312" s="14" t="s">
        <v>32</v>
      </c>
      <c r="AX312" s="14" t="s">
        <v>84</v>
      </c>
      <c r="AY312" s="254" t="s">
        <v>139</v>
      </c>
    </row>
    <row r="313" s="2" customFormat="1" ht="16.5" customHeight="1">
      <c r="A313" s="39"/>
      <c r="B313" s="40"/>
      <c r="C313" s="219" t="s">
        <v>491</v>
      </c>
      <c r="D313" s="219" t="s">
        <v>142</v>
      </c>
      <c r="E313" s="220" t="s">
        <v>492</v>
      </c>
      <c r="F313" s="221" t="s">
        <v>493</v>
      </c>
      <c r="G313" s="222" t="s">
        <v>163</v>
      </c>
      <c r="H313" s="223">
        <v>58.200000000000003</v>
      </c>
      <c r="I313" s="224"/>
      <c r="J313" s="225">
        <f>ROUND(I313*H313,2)</f>
        <v>0</v>
      </c>
      <c r="K313" s="221" t="s">
        <v>146</v>
      </c>
      <c r="L313" s="45"/>
      <c r="M313" s="226" t="s">
        <v>1</v>
      </c>
      <c r="N313" s="227" t="s">
        <v>42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225</v>
      </c>
      <c r="AT313" s="230" t="s">
        <v>142</v>
      </c>
      <c r="AU313" s="230" t="s">
        <v>148</v>
      </c>
      <c r="AY313" s="18" t="s">
        <v>139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148</v>
      </c>
      <c r="BK313" s="231">
        <f>ROUND(I313*H313,2)</f>
        <v>0</v>
      </c>
      <c r="BL313" s="18" t="s">
        <v>225</v>
      </c>
      <c r="BM313" s="230" t="s">
        <v>494</v>
      </c>
    </row>
    <row r="314" s="2" customFormat="1" ht="24.15" customHeight="1">
      <c r="A314" s="39"/>
      <c r="B314" s="40"/>
      <c r="C314" s="255" t="s">
        <v>495</v>
      </c>
      <c r="D314" s="255" t="s">
        <v>230</v>
      </c>
      <c r="E314" s="256" t="s">
        <v>496</v>
      </c>
      <c r="F314" s="257" t="s">
        <v>497</v>
      </c>
      <c r="G314" s="258" t="s">
        <v>163</v>
      </c>
      <c r="H314" s="259">
        <v>65.388000000000005</v>
      </c>
      <c r="I314" s="260"/>
      <c r="J314" s="261">
        <f>ROUND(I314*H314,2)</f>
        <v>0</v>
      </c>
      <c r="K314" s="257" t="s">
        <v>146</v>
      </c>
      <c r="L314" s="262"/>
      <c r="M314" s="263" t="s">
        <v>1</v>
      </c>
      <c r="N314" s="264" t="s">
        <v>42</v>
      </c>
      <c r="O314" s="92"/>
      <c r="P314" s="228">
        <f>O314*H314</f>
        <v>0</v>
      </c>
      <c r="Q314" s="228">
        <v>0.00017000000000000001</v>
      </c>
      <c r="R314" s="228">
        <f>Q314*H314</f>
        <v>0.011115960000000001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315</v>
      </c>
      <c r="AT314" s="230" t="s">
        <v>230</v>
      </c>
      <c r="AU314" s="230" t="s">
        <v>148</v>
      </c>
      <c r="AY314" s="18" t="s">
        <v>139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148</v>
      </c>
      <c r="BK314" s="231">
        <f>ROUND(I314*H314,2)</f>
        <v>0</v>
      </c>
      <c r="BL314" s="18" t="s">
        <v>225</v>
      </c>
      <c r="BM314" s="230" t="s">
        <v>498</v>
      </c>
    </row>
    <row r="315" s="13" customFormat="1">
      <c r="A315" s="13"/>
      <c r="B315" s="232"/>
      <c r="C315" s="233"/>
      <c r="D315" s="234" t="s">
        <v>150</v>
      </c>
      <c r="E315" s="233"/>
      <c r="F315" s="236" t="s">
        <v>499</v>
      </c>
      <c r="G315" s="233"/>
      <c r="H315" s="237">
        <v>65.388000000000005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150</v>
      </c>
      <c r="AU315" s="243" t="s">
        <v>148</v>
      </c>
      <c r="AV315" s="13" t="s">
        <v>148</v>
      </c>
      <c r="AW315" s="13" t="s">
        <v>4</v>
      </c>
      <c r="AX315" s="13" t="s">
        <v>84</v>
      </c>
      <c r="AY315" s="243" t="s">
        <v>139</v>
      </c>
    </row>
    <row r="316" s="2" customFormat="1" ht="21.75" customHeight="1">
      <c r="A316" s="39"/>
      <c r="B316" s="40"/>
      <c r="C316" s="219" t="s">
        <v>500</v>
      </c>
      <c r="D316" s="219" t="s">
        <v>142</v>
      </c>
      <c r="E316" s="220" t="s">
        <v>501</v>
      </c>
      <c r="F316" s="221" t="s">
        <v>502</v>
      </c>
      <c r="G316" s="222" t="s">
        <v>163</v>
      </c>
      <c r="H316" s="223">
        <v>58.200000000000003</v>
      </c>
      <c r="I316" s="224"/>
      <c r="J316" s="225">
        <f>ROUND(I316*H316,2)</f>
        <v>0</v>
      </c>
      <c r="K316" s="221" t="s">
        <v>146</v>
      </c>
      <c r="L316" s="45"/>
      <c r="M316" s="226" t="s">
        <v>1</v>
      </c>
      <c r="N316" s="227" t="s">
        <v>42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225</v>
      </c>
      <c r="AT316" s="230" t="s">
        <v>142</v>
      </c>
      <c r="AU316" s="230" t="s">
        <v>148</v>
      </c>
      <c r="AY316" s="18" t="s">
        <v>139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148</v>
      </c>
      <c r="BK316" s="231">
        <f>ROUND(I316*H316,2)</f>
        <v>0</v>
      </c>
      <c r="BL316" s="18" t="s">
        <v>225</v>
      </c>
      <c r="BM316" s="230" t="s">
        <v>503</v>
      </c>
    </row>
    <row r="317" s="2" customFormat="1" ht="24.15" customHeight="1">
      <c r="A317" s="39"/>
      <c r="B317" s="40"/>
      <c r="C317" s="255" t="s">
        <v>504</v>
      </c>
      <c r="D317" s="255" t="s">
        <v>230</v>
      </c>
      <c r="E317" s="256" t="s">
        <v>505</v>
      </c>
      <c r="F317" s="257" t="s">
        <v>506</v>
      </c>
      <c r="G317" s="258" t="s">
        <v>163</v>
      </c>
      <c r="H317" s="259">
        <v>62.856000000000002</v>
      </c>
      <c r="I317" s="260"/>
      <c r="J317" s="261">
        <f>ROUND(I317*H317,2)</f>
        <v>0</v>
      </c>
      <c r="K317" s="257" t="s">
        <v>146</v>
      </c>
      <c r="L317" s="262"/>
      <c r="M317" s="263" t="s">
        <v>1</v>
      </c>
      <c r="N317" s="264" t="s">
        <v>42</v>
      </c>
      <c r="O317" s="92"/>
      <c r="P317" s="228">
        <f>O317*H317</f>
        <v>0</v>
      </c>
      <c r="Q317" s="228">
        <v>0.0028</v>
      </c>
      <c r="R317" s="228">
        <f>Q317*H317</f>
        <v>0.17599680000000001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315</v>
      </c>
      <c r="AT317" s="230" t="s">
        <v>230</v>
      </c>
      <c r="AU317" s="230" t="s">
        <v>148</v>
      </c>
      <c r="AY317" s="18" t="s">
        <v>139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148</v>
      </c>
      <c r="BK317" s="231">
        <f>ROUND(I317*H317,2)</f>
        <v>0</v>
      </c>
      <c r="BL317" s="18" t="s">
        <v>225</v>
      </c>
      <c r="BM317" s="230" t="s">
        <v>507</v>
      </c>
    </row>
    <row r="318" s="13" customFormat="1">
      <c r="A318" s="13"/>
      <c r="B318" s="232"/>
      <c r="C318" s="233"/>
      <c r="D318" s="234" t="s">
        <v>150</v>
      </c>
      <c r="E318" s="233"/>
      <c r="F318" s="236" t="s">
        <v>508</v>
      </c>
      <c r="G318" s="233"/>
      <c r="H318" s="237">
        <v>62.856000000000002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150</v>
      </c>
      <c r="AU318" s="243" t="s">
        <v>148</v>
      </c>
      <c r="AV318" s="13" t="s">
        <v>148</v>
      </c>
      <c r="AW318" s="13" t="s">
        <v>4</v>
      </c>
      <c r="AX318" s="13" t="s">
        <v>84</v>
      </c>
      <c r="AY318" s="243" t="s">
        <v>139</v>
      </c>
    </row>
    <row r="319" s="2" customFormat="1" ht="21.75" customHeight="1">
      <c r="A319" s="39"/>
      <c r="B319" s="40"/>
      <c r="C319" s="219" t="s">
        <v>509</v>
      </c>
      <c r="D319" s="219" t="s">
        <v>142</v>
      </c>
      <c r="E319" s="220" t="s">
        <v>510</v>
      </c>
      <c r="F319" s="221" t="s">
        <v>511</v>
      </c>
      <c r="G319" s="222" t="s">
        <v>163</v>
      </c>
      <c r="H319" s="223">
        <v>3</v>
      </c>
      <c r="I319" s="224"/>
      <c r="J319" s="225">
        <f>ROUND(I319*H319,2)</f>
        <v>0</v>
      </c>
      <c r="K319" s="221" t="s">
        <v>146</v>
      </c>
      <c r="L319" s="45"/>
      <c r="M319" s="226" t="s">
        <v>1</v>
      </c>
      <c r="N319" s="227" t="s">
        <v>42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225</v>
      </c>
      <c r="AT319" s="230" t="s">
        <v>142</v>
      </c>
      <c r="AU319" s="230" t="s">
        <v>148</v>
      </c>
      <c r="AY319" s="18" t="s">
        <v>139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148</v>
      </c>
      <c r="BK319" s="231">
        <f>ROUND(I319*H319,2)</f>
        <v>0</v>
      </c>
      <c r="BL319" s="18" t="s">
        <v>225</v>
      </c>
      <c r="BM319" s="230" t="s">
        <v>512</v>
      </c>
    </row>
    <row r="320" s="2" customFormat="1" ht="24.15" customHeight="1">
      <c r="A320" s="39"/>
      <c r="B320" s="40"/>
      <c r="C320" s="219" t="s">
        <v>513</v>
      </c>
      <c r="D320" s="219" t="s">
        <v>142</v>
      </c>
      <c r="E320" s="220" t="s">
        <v>514</v>
      </c>
      <c r="F320" s="221" t="s">
        <v>515</v>
      </c>
      <c r="G320" s="222" t="s">
        <v>163</v>
      </c>
      <c r="H320" s="223">
        <v>58.200000000000003</v>
      </c>
      <c r="I320" s="224"/>
      <c r="J320" s="225">
        <f>ROUND(I320*H320,2)</f>
        <v>0</v>
      </c>
      <c r="K320" s="221" t="s">
        <v>146</v>
      </c>
      <c r="L320" s="45"/>
      <c r="M320" s="226" t="s">
        <v>1</v>
      </c>
      <c r="N320" s="227" t="s">
        <v>42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0.01721</v>
      </c>
      <c r="T320" s="229">
        <f>S320*H320</f>
        <v>1.001622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225</v>
      </c>
      <c r="AT320" s="230" t="s">
        <v>142</v>
      </c>
      <c r="AU320" s="230" t="s">
        <v>148</v>
      </c>
      <c r="AY320" s="18" t="s">
        <v>139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148</v>
      </c>
      <c r="BK320" s="231">
        <f>ROUND(I320*H320,2)</f>
        <v>0</v>
      </c>
      <c r="BL320" s="18" t="s">
        <v>225</v>
      </c>
      <c r="BM320" s="230" t="s">
        <v>516</v>
      </c>
    </row>
    <row r="321" s="13" customFormat="1">
      <c r="A321" s="13"/>
      <c r="B321" s="232"/>
      <c r="C321" s="233"/>
      <c r="D321" s="234" t="s">
        <v>150</v>
      </c>
      <c r="E321" s="235" t="s">
        <v>1</v>
      </c>
      <c r="F321" s="236" t="s">
        <v>479</v>
      </c>
      <c r="G321" s="233"/>
      <c r="H321" s="237">
        <v>13.9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150</v>
      </c>
      <c r="AU321" s="243" t="s">
        <v>148</v>
      </c>
      <c r="AV321" s="13" t="s">
        <v>148</v>
      </c>
      <c r="AW321" s="13" t="s">
        <v>32</v>
      </c>
      <c r="AX321" s="13" t="s">
        <v>76</v>
      </c>
      <c r="AY321" s="243" t="s">
        <v>139</v>
      </c>
    </row>
    <row r="322" s="13" customFormat="1">
      <c r="A322" s="13"/>
      <c r="B322" s="232"/>
      <c r="C322" s="233"/>
      <c r="D322" s="234" t="s">
        <v>150</v>
      </c>
      <c r="E322" s="235" t="s">
        <v>1</v>
      </c>
      <c r="F322" s="236" t="s">
        <v>480</v>
      </c>
      <c r="G322" s="233"/>
      <c r="H322" s="237">
        <v>24.600000000000001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150</v>
      </c>
      <c r="AU322" s="243" t="s">
        <v>148</v>
      </c>
      <c r="AV322" s="13" t="s">
        <v>148</v>
      </c>
      <c r="AW322" s="13" t="s">
        <v>32</v>
      </c>
      <c r="AX322" s="13" t="s">
        <v>76</v>
      </c>
      <c r="AY322" s="243" t="s">
        <v>139</v>
      </c>
    </row>
    <row r="323" s="13" customFormat="1">
      <c r="A323" s="13"/>
      <c r="B323" s="232"/>
      <c r="C323" s="233"/>
      <c r="D323" s="234" t="s">
        <v>150</v>
      </c>
      <c r="E323" s="235" t="s">
        <v>1</v>
      </c>
      <c r="F323" s="236" t="s">
        <v>172</v>
      </c>
      <c r="G323" s="233"/>
      <c r="H323" s="237">
        <v>14.1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150</v>
      </c>
      <c r="AU323" s="243" t="s">
        <v>148</v>
      </c>
      <c r="AV323" s="13" t="s">
        <v>148</v>
      </c>
      <c r="AW323" s="13" t="s">
        <v>32</v>
      </c>
      <c r="AX323" s="13" t="s">
        <v>76</v>
      </c>
      <c r="AY323" s="243" t="s">
        <v>139</v>
      </c>
    </row>
    <row r="324" s="13" customFormat="1">
      <c r="A324" s="13"/>
      <c r="B324" s="232"/>
      <c r="C324" s="233"/>
      <c r="D324" s="234" t="s">
        <v>150</v>
      </c>
      <c r="E324" s="235" t="s">
        <v>1</v>
      </c>
      <c r="F324" s="236" t="s">
        <v>173</v>
      </c>
      <c r="G324" s="233"/>
      <c r="H324" s="237">
        <v>5.5999999999999996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150</v>
      </c>
      <c r="AU324" s="243" t="s">
        <v>148</v>
      </c>
      <c r="AV324" s="13" t="s">
        <v>148</v>
      </c>
      <c r="AW324" s="13" t="s">
        <v>32</v>
      </c>
      <c r="AX324" s="13" t="s">
        <v>76</v>
      </c>
      <c r="AY324" s="243" t="s">
        <v>139</v>
      </c>
    </row>
    <row r="325" s="14" customFormat="1">
      <c r="A325" s="14"/>
      <c r="B325" s="244"/>
      <c r="C325" s="245"/>
      <c r="D325" s="234" t="s">
        <v>150</v>
      </c>
      <c r="E325" s="246" t="s">
        <v>1</v>
      </c>
      <c r="F325" s="247" t="s">
        <v>174</v>
      </c>
      <c r="G325" s="245"/>
      <c r="H325" s="248">
        <v>58.200000000000003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150</v>
      </c>
      <c r="AU325" s="254" t="s">
        <v>148</v>
      </c>
      <c r="AV325" s="14" t="s">
        <v>147</v>
      </c>
      <c r="AW325" s="14" t="s">
        <v>32</v>
      </c>
      <c r="AX325" s="14" t="s">
        <v>84</v>
      </c>
      <c r="AY325" s="254" t="s">
        <v>139</v>
      </c>
    </row>
    <row r="326" s="2" customFormat="1" ht="33" customHeight="1">
      <c r="A326" s="39"/>
      <c r="B326" s="40"/>
      <c r="C326" s="219" t="s">
        <v>517</v>
      </c>
      <c r="D326" s="219" t="s">
        <v>142</v>
      </c>
      <c r="E326" s="220" t="s">
        <v>518</v>
      </c>
      <c r="F326" s="221" t="s">
        <v>519</v>
      </c>
      <c r="G326" s="222" t="s">
        <v>185</v>
      </c>
      <c r="H326" s="223">
        <v>1</v>
      </c>
      <c r="I326" s="224"/>
      <c r="J326" s="225">
        <f>ROUND(I326*H326,2)</f>
        <v>0</v>
      </c>
      <c r="K326" s="221" t="s">
        <v>146</v>
      </c>
      <c r="L326" s="45"/>
      <c r="M326" s="226" t="s">
        <v>1</v>
      </c>
      <c r="N326" s="227" t="s">
        <v>42</v>
      </c>
      <c r="O326" s="92"/>
      <c r="P326" s="228">
        <f>O326*H326</f>
        <v>0</v>
      </c>
      <c r="Q326" s="228">
        <v>3.0000000000000001E-05</v>
      </c>
      <c r="R326" s="228">
        <f>Q326*H326</f>
        <v>3.0000000000000001E-05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225</v>
      </c>
      <c r="AT326" s="230" t="s">
        <v>142</v>
      </c>
      <c r="AU326" s="230" t="s">
        <v>148</v>
      </c>
      <c r="AY326" s="18" t="s">
        <v>139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148</v>
      </c>
      <c r="BK326" s="231">
        <f>ROUND(I326*H326,2)</f>
        <v>0</v>
      </c>
      <c r="BL326" s="18" t="s">
        <v>225</v>
      </c>
      <c r="BM326" s="230" t="s">
        <v>520</v>
      </c>
    </row>
    <row r="327" s="2" customFormat="1" ht="24.15" customHeight="1">
      <c r="A327" s="39"/>
      <c r="B327" s="40"/>
      <c r="C327" s="255" t="s">
        <v>521</v>
      </c>
      <c r="D327" s="255" t="s">
        <v>230</v>
      </c>
      <c r="E327" s="256" t="s">
        <v>522</v>
      </c>
      <c r="F327" s="257" t="s">
        <v>523</v>
      </c>
      <c r="G327" s="258" t="s">
        <v>185</v>
      </c>
      <c r="H327" s="259">
        <v>1</v>
      </c>
      <c r="I327" s="260"/>
      <c r="J327" s="261">
        <f>ROUND(I327*H327,2)</f>
        <v>0</v>
      </c>
      <c r="K327" s="257" t="s">
        <v>146</v>
      </c>
      <c r="L327" s="262"/>
      <c r="M327" s="263" t="s">
        <v>1</v>
      </c>
      <c r="N327" s="264" t="s">
        <v>42</v>
      </c>
      <c r="O327" s="92"/>
      <c r="P327" s="228">
        <f>O327*H327</f>
        <v>0</v>
      </c>
      <c r="Q327" s="228">
        <v>0.0014</v>
      </c>
      <c r="R327" s="228">
        <f>Q327*H327</f>
        <v>0.0014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315</v>
      </c>
      <c r="AT327" s="230" t="s">
        <v>230</v>
      </c>
      <c r="AU327" s="230" t="s">
        <v>148</v>
      </c>
      <c r="AY327" s="18" t="s">
        <v>139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148</v>
      </c>
      <c r="BK327" s="231">
        <f>ROUND(I327*H327,2)</f>
        <v>0</v>
      </c>
      <c r="BL327" s="18" t="s">
        <v>225</v>
      </c>
      <c r="BM327" s="230" t="s">
        <v>524</v>
      </c>
    </row>
    <row r="328" s="2" customFormat="1" ht="24.15" customHeight="1">
      <c r="A328" s="39"/>
      <c r="B328" s="40"/>
      <c r="C328" s="219" t="s">
        <v>525</v>
      </c>
      <c r="D328" s="219" t="s">
        <v>142</v>
      </c>
      <c r="E328" s="220" t="s">
        <v>526</v>
      </c>
      <c r="F328" s="221" t="s">
        <v>527</v>
      </c>
      <c r="G328" s="222" t="s">
        <v>158</v>
      </c>
      <c r="H328" s="223">
        <v>2.9580000000000002</v>
      </c>
      <c r="I328" s="224"/>
      <c r="J328" s="225">
        <f>ROUND(I328*H328,2)</f>
        <v>0</v>
      </c>
      <c r="K328" s="221" t="s">
        <v>146</v>
      </c>
      <c r="L328" s="45"/>
      <c r="M328" s="226" t="s">
        <v>1</v>
      </c>
      <c r="N328" s="227" t="s">
        <v>42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225</v>
      </c>
      <c r="AT328" s="230" t="s">
        <v>142</v>
      </c>
      <c r="AU328" s="230" t="s">
        <v>148</v>
      </c>
      <c r="AY328" s="18" t="s">
        <v>139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148</v>
      </c>
      <c r="BK328" s="231">
        <f>ROUND(I328*H328,2)</f>
        <v>0</v>
      </c>
      <c r="BL328" s="18" t="s">
        <v>225</v>
      </c>
      <c r="BM328" s="230" t="s">
        <v>528</v>
      </c>
    </row>
    <row r="329" s="2" customFormat="1" ht="24.15" customHeight="1">
      <c r="A329" s="39"/>
      <c r="B329" s="40"/>
      <c r="C329" s="219" t="s">
        <v>529</v>
      </c>
      <c r="D329" s="219" t="s">
        <v>142</v>
      </c>
      <c r="E329" s="220" t="s">
        <v>530</v>
      </c>
      <c r="F329" s="221" t="s">
        <v>531</v>
      </c>
      <c r="G329" s="222" t="s">
        <v>158</v>
      </c>
      <c r="H329" s="223">
        <v>2.9580000000000002</v>
      </c>
      <c r="I329" s="224"/>
      <c r="J329" s="225">
        <f>ROUND(I329*H329,2)</f>
        <v>0</v>
      </c>
      <c r="K329" s="221" t="s">
        <v>146</v>
      </c>
      <c r="L329" s="45"/>
      <c r="M329" s="226" t="s">
        <v>1</v>
      </c>
      <c r="N329" s="227" t="s">
        <v>42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225</v>
      </c>
      <c r="AT329" s="230" t="s">
        <v>142</v>
      </c>
      <c r="AU329" s="230" t="s">
        <v>148</v>
      </c>
      <c r="AY329" s="18" t="s">
        <v>139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148</v>
      </c>
      <c r="BK329" s="231">
        <f>ROUND(I329*H329,2)</f>
        <v>0</v>
      </c>
      <c r="BL329" s="18" t="s">
        <v>225</v>
      </c>
      <c r="BM329" s="230" t="s">
        <v>532</v>
      </c>
    </row>
    <row r="330" s="12" customFormat="1" ht="22.8" customHeight="1">
      <c r="A330" s="12"/>
      <c r="B330" s="203"/>
      <c r="C330" s="204"/>
      <c r="D330" s="205" t="s">
        <v>75</v>
      </c>
      <c r="E330" s="217" t="s">
        <v>533</v>
      </c>
      <c r="F330" s="217" t="s">
        <v>534</v>
      </c>
      <c r="G330" s="204"/>
      <c r="H330" s="204"/>
      <c r="I330" s="207"/>
      <c r="J330" s="218">
        <f>BK330</f>
        <v>0</v>
      </c>
      <c r="K330" s="204"/>
      <c r="L330" s="209"/>
      <c r="M330" s="210"/>
      <c r="N330" s="211"/>
      <c r="O330" s="211"/>
      <c r="P330" s="212">
        <f>SUM(P331:P333)</f>
        <v>0</v>
      </c>
      <c r="Q330" s="211"/>
      <c r="R330" s="212">
        <f>SUM(R331:R333)</f>
        <v>0</v>
      </c>
      <c r="S330" s="211"/>
      <c r="T330" s="213">
        <f>SUM(T331:T333)</f>
        <v>0.00297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148</v>
      </c>
      <c r="AT330" s="215" t="s">
        <v>75</v>
      </c>
      <c r="AU330" s="215" t="s">
        <v>84</v>
      </c>
      <c r="AY330" s="214" t="s">
        <v>139</v>
      </c>
      <c r="BK330" s="216">
        <f>SUM(BK331:BK333)</f>
        <v>0</v>
      </c>
    </row>
    <row r="331" s="2" customFormat="1" ht="24.15" customHeight="1">
      <c r="A331" s="39"/>
      <c r="B331" s="40"/>
      <c r="C331" s="219" t="s">
        <v>535</v>
      </c>
      <c r="D331" s="219" t="s">
        <v>142</v>
      </c>
      <c r="E331" s="220" t="s">
        <v>536</v>
      </c>
      <c r="F331" s="221" t="s">
        <v>537</v>
      </c>
      <c r="G331" s="222" t="s">
        <v>185</v>
      </c>
      <c r="H331" s="223">
        <v>1</v>
      </c>
      <c r="I331" s="224"/>
      <c r="J331" s="225">
        <f>ROUND(I331*H331,2)</f>
        <v>0</v>
      </c>
      <c r="K331" s="221" t="s">
        <v>146</v>
      </c>
      <c r="L331" s="45"/>
      <c r="M331" s="226" t="s">
        <v>1</v>
      </c>
      <c r="N331" s="227" t="s">
        <v>42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0.00297</v>
      </c>
      <c r="T331" s="229">
        <f>S331*H331</f>
        <v>0.00297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225</v>
      </c>
      <c r="AT331" s="230" t="s">
        <v>142</v>
      </c>
      <c r="AU331" s="230" t="s">
        <v>148</v>
      </c>
      <c r="AY331" s="18" t="s">
        <v>139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148</v>
      </c>
      <c r="BK331" s="231">
        <f>ROUND(I331*H331,2)</f>
        <v>0</v>
      </c>
      <c r="BL331" s="18" t="s">
        <v>225</v>
      </c>
      <c r="BM331" s="230" t="s">
        <v>538</v>
      </c>
    </row>
    <row r="332" s="2" customFormat="1" ht="24.15" customHeight="1">
      <c r="A332" s="39"/>
      <c r="B332" s="40"/>
      <c r="C332" s="219" t="s">
        <v>539</v>
      </c>
      <c r="D332" s="219" t="s">
        <v>142</v>
      </c>
      <c r="E332" s="220" t="s">
        <v>540</v>
      </c>
      <c r="F332" s="221" t="s">
        <v>541</v>
      </c>
      <c r="G332" s="222" t="s">
        <v>158</v>
      </c>
      <c r="H332" s="223">
        <v>0.001</v>
      </c>
      <c r="I332" s="224"/>
      <c r="J332" s="225">
        <f>ROUND(I332*H332,2)</f>
        <v>0</v>
      </c>
      <c r="K332" s="221" t="s">
        <v>146</v>
      </c>
      <c r="L332" s="45"/>
      <c r="M332" s="226" t="s">
        <v>1</v>
      </c>
      <c r="N332" s="227" t="s">
        <v>42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225</v>
      </c>
      <c r="AT332" s="230" t="s">
        <v>142</v>
      </c>
      <c r="AU332" s="230" t="s">
        <v>148</v>
      </c>
      <c r="AY332" s="18" t="s">
        <v>139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148</v>
      </c>
      <c r="BK332" s="231">
        <f>ROUND(I332*H332,2)</f>
        <v>0</v>
      </c>
      <c r="BL332" s="18" t="s">
        <v>225</v>
      </c>
      <c r="BM332" s="230" t="s">
        <v>542</v>
      </c>
    </row>
    <row r="333" s="2" customFormat="1" ht="24.15" customHeight="1">
      <c r="A333" s="39"/>
      <c r="B333" s="40"/>
      <c r="C333" s="219" t="s">
        <v>543</v>
      </c>
      <c r="D333" s="219" t="s">
        <v>142</v>
      </c>
      <c r="E333" s="220" t="s">
        <v>544</v>
      </c>
      <c r="F333" s="221" t="s">
        <v>545</v>
      </c>
      <c r="G333" s="222" t="s">
        <v>158</v>
      </c>
      <c r="H333" s="223">
        <v>0.001</v>
      </c>
      <c r="I333" s="224"/>
      <c r="J333" s="225">
        <f>ROUND(I333*H333,2)</f>
        <v>0</v>
      </c>
      <c r="K333" s="221" t="s">
        <v>146</v>
      </c>
      <c r="L333" s="45"/>
      <c r="M333" s="226" t="s">
        <v>1</v>
      </c>
      <c r="N333" s="227" t="s">
        <v>42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225</v>
      </c>
      <c r="AT333" s="230" t="s">
        <v>142</v>
      </c>
      <c r="AU333" s="230" t="s">
        <v>148</v>
      </c>
      <c r="AY333" s="18" t="s">
        <v>139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148</v>
      </c>
      <c r="BK333" s="231">
        <f>ROUND(I333*H333,2)</f>
        <v>0</v>
      </c>
      <c r="BL333" s="18" t="s">
        <v>225</v>
      </c>
      <c r="BM333" s="230" t="s">
        <v>546</v>
      </c>
    </row>
    <row r="334" s="12" customFormat="1" ht="22.8" customHeight="1">
      <c r="A334" s="12"/>
      <c r="B334" s="203"/>
      <c r="C334" s="204"/>
      <c r="D334" s="205" t="s">
        <v>75</v>
      </c>
      <c r="E334" s="217" t="s">
        <v>547</v>
      </c>
      <c r="F334" s="217" t="s">
        <v>548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SUM(P335:P355)</f>
        <v>0</v>
      </c>
      <c r="Q334" s="211"/>
      <c r="R334" s="212">
        <f>SUM(R335:R355)</f>
        <v>0.106005</v>
      </c>
      <c r="S334" s="211"/>
      <c r="T334" s="213">
        <f>SUM(T335:T355)</f>
        <v>0.065800000000000011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148</v>
      </c>
      <c r="AT334" s="215" t="s">
        <v>75</v>
      </c>
      <c r="AU334" s="215" t="s">
        <v>84</v>
      </c>
      <c r="AY334" s="214" t="s">
        <v>139</v>
      </c>
      <c r="BK334" s="216">
        <f>SUM(BK335:BK355)</f>
        <v>0</v>
      </c>
    </row>
    <row r="335" s="2" customFormat="1" ht="33" customHeight="1">
      <c r="A335" s="39"/>
      <c r="B335" s="40"/>
      <c r="C335" s="219" t="s">
        <v>549</v>
      </c>
      <c r="D335" s="219" t="s">
        <v>142</v>
      </c>
      <c r="E335" s="220" t="s">
        <v>550</v>
      </c>
      <c r="F335" s="221" t="s">
        <v>551</v>
      </c>
      <c r="G335" s="222" t="s">
        <v>185</v>
      </c>
      <c r="H335" s="223">
        <v>3.4500000000000002</v>
      </c>
      <c r="I335" s="224"/>
      <c r="J335" s="225">
        <f>ROUND(I335*H335,2)</f>
        <v>0</v>
      </c>
      <c r="K335" s="221" t="s">
        <v>146</v>
      </c>
      <c r="L335" s="45"/>
      <c r="M335" s="226" t="s">
        <v>1</v>
      </c>
      <c r="N335" s="227" t="s">
        <v>42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0.0040000000000000001</v>
      </c>
      <c r="T335" s="229">
        <f>S335*H335</f>
        <v>0.013800000000000002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225</v>
      </c>
      <c r="AT335" s="230" t="s">
        <v>142</v>
      </c>
      <c r="AU335" s="230" t="s">
        <v>148</v>
      </c>
      <c r="AY335" s="18" t="s">
        <v>139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148</v>
      </c>
      <c r="BK335" s="231">
        <f>ROUND(I335*H335,2)</f>
        <v>0</v>
      </c>
      <c r="BL335" s="18" t="s">
        <v>225</v>
      </c>
      <c r="BM335" s="230" t="s">
        <v>552</v>
      </c>
    </row>
    <row r="336" s="13" customFormat="1">
      <c r="A336" s="13"/>
      <c r="B336" s="232"/>
      <c r="C336" s="233"/>
      <c r="D336" s="234" t="s">
        <v>150</v>
      </c>
      <c r="E336" s="235" t="s">
        <v>1</v>
      </c>
      <c r="F336" s="236" t="s">
        <v>553</v>
      </c>
      <c r="G336" s="233"/>
      <c r="H336" s="237">
        <v>3.4500000000000002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150</v>
      </c>
      <c r="AU336" s="243" t="s">
        <v>148</v>
      </c>
      <c r="AV336" s="13" t="s">
        <v>148</v>
      </c>
      <c r="AW336" s="13" t="s">
        <v>32</v>
      </c>
      <c r="AX336" s="13" t="s">
        <v>84</v>
      </c>
      <c r="AY336" s="243" t="s">
        <v>139</v>
      </c>
    </row>
    <row r="337" s="2" customFormat="1" ht="24.15" customHeight="1">
      <c r="A337" s="39"/>
      <c r="B337" s="40"/>
      <c r="C337" s="219" t="s">
        <v>554</v>
      </c>
      <c r="D337" s="219" t="s">
        <v>142</v>
      </c>
      <c r="E337" s="220" t="s">
        <v>555</v>
      </c>
      <c r="F337" s="221" t="s">
        <v>556</v>
      </c>
      <c r="G337" s="222" t="s">
        <v>185</v>
      </c>
      <c r="H337" s="223">
        <v>3</v>
      </c>
      <c r="I337" s="224"/>
      <c r="J337" s="225">
        <f>ROUND(I337*H337,2)</f>
        <v>0</v>
      </c>
      <c r="K337" s="221" t="s">
        <v>146</v>
      </c>
      <c r="L337" s="45"/>
      <c r="M337" s="226" t="s">
        <v>1</v>
      </c>
      <c r="N337" s="227" t="s">
        <v>42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225</v>
      </c>
      <c r="AT337" s="230" t="s">
        <v>142</v>
      </c>
      <c r="AU337" s="230" t="s">
        <v>148</v>
      </c>
      <c r="AY337" s="18" t="s">
        <v>139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148</v>
      </c>
      <c r="BK337" s="231">
        <f>ROUND(I337*H337,2)</f>
        <v>0</v>
      </c>
      <c r="BL337" s="18" t="s">
        <v>225</v>
      </c>
      <c r="BM337" s="230" t="s">
        <v>557</v>
      </c>
    </row>
    <row r="338" s="13" customFormat="1">
      <c r="A338" s="13"/>
      <c r="B338" s="232"/>
      <c r="C338" s="233"/>
      <c r="D338" s="234" t="s">
        <v>150</v>
      </c>
      <c r="E338" s="235" t="s">
        <v>1</v>
      </c>
      <c r="F338" s="236" t="s">
        <v>558</v>
      </c>
      <c r="G338" s="233"/>
      <c r="H338" s="237">
        <v>2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150</v>
      </c>
      <c r="AU338" s="243" t="s">
        <v>148</v>
      </c>
      <c r="AV338" s="13" t="s">
        <v>148</v>
      </c>
      <c r="AW338" s="13" t="s">
        <v>32</v>
      </c>
      <c r="AX338" s="13" t="s">
        <v>76</v>
      </c>
      <c r="AY338" s="243" t="s">
        <v>139</v>
      </c>
    </row>
    <row r="339" s="13" customFormat="1">
      <c r="A339" s="13"/>
      <c r="B339" s="232"/>
      <c r="C339" s="233"/>
      <c r="D339" s="234" t="s">
        <v>150</v>
      </c>
      <c r="E339" s="235" t="s">
        <v>1</v>
      </c>
      <c r="F339" s="236" t="s">
        <v>559</v>
      </c>
      <c r="G339" s="233"/>
      <c r="H339" s="237">
        <v>1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150</v>
      </c>
      <c r="AU339" s="243" t="s">
        <v>148</v>
      </c>
      <c r="AV339" s="13" t="s">
        <v>148</v>
      </c>
      <c r="AW339" s="13" t="s">
        <v>32</v>
      </c>
      <c r="AX339" s="13" t="s">
        <v>76</v>
      </c>
      <c r="AY339" s="243" t="s">
        <v>139</v>
      </c>
    </row>
    <row r="340" s="14" customFormat="1">
      <c r="A340" s="14"/>
      <c r="B340" s="244"/>
      <c r="C340" s="245"/>
      <c r="D340" s="234" t="s">
        <v>150</v>
      </c>
      <c r="E340" s="246" t="s">
        <v>1</v>
      </c>
      <c r="F340" s="247" t="s">
        <v>174</v>
      </c>
      <c r="G340" s="245"/>
      <c r="H340" s="248">
        <v>3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150</v>
      </c>
      <c r="AU340" s="254" t="s">
        <v>148</v>
      </c>
      <c r="AV340" s="14" t="s">
        <v>147</v>
      </c>
      <c r="AW340" s="14" t="s">
        <v>32</v>
      </c>
      <c r="AX340" s="14" t="s">
        <v>84</v>
      </c>
      <c r="AY340" s="254" t="s">
        <v>139</v>
      </c>
    </row>
    <row r="341" s="2" customFormat="1" ht="37.8" customHeight="1">
      <c r="A341" s="39"/>
      <c r="B341" s="40"/>
      <c r="C341" s="255" t="s">
        <v>560</v>
      </c>
      <c r="D341" s="255" t="s">
        <v>230</v>
      </c>
      <c r="E341" s="256" t="s">
        <v>561</v>
      </c>
      <c r="F341" s="257" t="s">
        <v>562</v>
      </c>
      <c r="G341" s="258" t="s">
        <v>185</v>
      </c>
      <c r="H341" s="259">
        <v>1</v>
      </c>
      <c r="I341" s="260"/>
      <c r="J341" s="261">
        <f>ROUND(I341*H341,2)</f>
        <v>0</v>
      </c>
      <c r="K341" s="257" t="s">
        <v>1</v>
      </c>
      <c r="L341" s="262"/>
      <c r="M341" s="263" t="s">
        <v>1</v>
      </c>
      <c r="N341" s="264" t="s">
        <v>42</v>
      </c>
      <c r="O341" s="92"/>
      <c r="P341" s="228">
        <f>O341*H341</f>
        <v>0</v>
      </c>
      <c r="Q341" s="228">
        <v>0.014500000000000001</v>
      </c>
      <c r="R341" s="228">
        <f>Q341*H341</f>
        <v>0.014500000000000001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315</v>
      </c>
      <c r="AT341" s="230" t="s">
        <v>230</v>
      </c>
      <c r="AU341" s="230" t="s">
        <v>148</v>
      </c>
      <c r="AY341" s="18" t="s">
        <v>139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148</v>
      </c>
      <c r="BK341" s="231">
        <f>ROUND(I341*H341,2)</f>
        <v>0</v>
      </c>
      <c r="BL341" s="18" t="s">
        <v>225</v>
      </c>
      <c r="BM341" s="230" t="s">
        <v>563</v>
      </c>
    </row>
    <row r="342" s="2" customFormat="1" ht="37.8" customHeight="1">
      <c r="A342" s="39"/>
      <c r="B342" s="40"/>
      <c r="C342" s="255" t="s">
        <v>564</v>
      </c>
      <c r="D342" s="255" t="s">
        <v>230</v>
      </c>
      <c r="E342" s="256" t="s">
        <v>565</v>
      </c>
      <c r="F342" s="257" t="s">
        <v>566</v>
      </c>
      <c r="G342" s="258" t="s">
        <v>185</v>
      </c>
      <c r="H342" s="259">
        <v>2</v>
      </c>
      <c r="I342" s="260"/>
      <c r="J342" s="261">
        <f>ROUND(I342*H342,2)</f>
        <v>0</v>
      </c>
      <c r="K342" s="257" t="s">
        <v>1</v>
      </c>
      <c r="L342" s="262"/>
      <c r="M342" s="263" t="s">
        <v>1</v>
      </c>
      <c r="N342" s="264" t="s">
        <v>42</v>
      </c>
      <c r="O342" s="92"/>
      <c r="P342" s="228">
        <f>O342*H342</f>
        <v>0</v>
      </c>
      <c r="Q342" s="228">
        <v>0.016</v>
      </c>
      <c r="R342" s="228">
        <f>Q342*H342</f>
        <v>0.032000000000000001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315</v>
      </c>
      <c r="AT342" s="230" t="s">
        <v>230</v>
      </c>
      <c r="AU342" s="230" t="s">
        <v>148</v>
      </c>
      <c r="AY342" s="18" t="s">
        <v>139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148</v>
      </c>
      <c r="BK342" s="231">
        <f>ROUND(I342*H342,2)</f>
        <v>0</v>
      </c>
      <c r="BL342" s="18" t="s">
        <v>225</v>
      </c>
      <c r="BM342" s="230" t="s">
        <v>567</v>
      </c>
    </row>
    <row r="343" s="2" customFormat="1" ht="24.15" customHeight="1">
      <c r="A343" s="39"/>
      <c r="B343" s="40"/>
      <c r="C343" s="219" t="s">
        <v>428</v>
      </c>
      <c r="D343" s="219" t="s">
        <v>142</v>
      </c>
      <c r="E343" s="220" t="s">
        <v>568</v>
      </c>
      <c r="F343" s="221" t="s">
        <v>569</v>
      </c>
      <c r="G343" s="222" t="s">
        <v>185</v>
      </c>
      <c r="H343" s="223">
        <v>2</v>
      </c>
      <c r="I343" s="224"/>
      <c r="J343" s="225">
        <f>ROUND(I343*H343,2)</f>
        <v>0</v>
      </c>
      <c r="K343" s="221" t="s">
        <v>146</v>
      </c>
      <c r="L343" s="45"/>
      <c r="M343" s="226" t="s">
        <v>1</v>
      </c>
      <c r="N343" s="227" t="s">
        <v>42</v>
      </c>
      <c r="O343" s="92"/>
      <c r="P343" s="228">
        <f>O343*H343</f>
        <v>0</v>
      </c>
      <c r="Q343" s="228">
        <v>0.00046999999999999999</v>
      </c>
      <c r="R343" s="228">
        <f>Q343*H343</f>
        <v>0.00093999999999999997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225</v>
      </c>
      <c r="AT343" s="230" t="s">
        <v>142</v>
      </c>
      <c r="AU343" s="230" t="s">
        <v>148</v>
      </c>
      <c r="AY343" s="18" t="s">
        <v>139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148</v>
      </c>
      <c r="BK343" s="231">
        <f>ROUND(I343*H343,2)</f>
        <v>0</v>
      </c>
      <c r="BL343" s="18" t="s">
        <v>225</v>
      </c>
      <c r="BM343" s="230" t="s">
        <v>570</v>
      </c>
    </row>
    <row r="344" s="13" customFormat="1">
      <c r="A344" s="13"/>
      <c r="B344" s="232"/>
      <c r="C344" s="233"/>
      <c r="D344" s="234" t="s">
        <v>150</v>
      </c>
      <c r="E344" s="235" t="s">
        <v>1</v>
      </c>
      <c r="F344" s="236" t="s">
        <v>559</v>
      </c>
      <c r="G344" s="233"/>
      <c r="H344" s="237">
        <v>1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150</v>
      </c>
      <c r="AU344" s="243" t="s">
        <v>148</v>
      </c>
      <c r="AV344" s="13" t="s">
        <v>148</v>
      </c>
      <c r="AW344" s="13" t="s">
        <v>32</v>
      </c>
      <c r="AX344" s="13" t="s">
        <v>76</v>
      </c>
      <c r="AY344" s="243" t="s">
        <v>139</v>
      </c>
    </row>
    <row r="345" s="13" customFormat="1">
      <c r="A345" s="13"/>
      <c r="B345" s="232"/>
      <c r="C345" s="233"/>
      <c r="D345" s="234" t="s">
        <v>150</v>
      </c>
      <c r="E345" s="235" t="s">
        <v>1</v>
      </c>
      <c r="F345" s="236" t="s">
        <v>571</v>
      </c>
      <c r="G345" s="233"/>
      <c r="H345" s="237">
        <v>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150</v>
      </c>
      <c r="AU345" s="243" t="s">
        <v>148</v>
      </c>
      <c r="AV345" s="13" t="s">
        <v>148</v>
      </c>
      <c r="AW345" s="13" t="s">
        <v>32</v>
      </c>
      <c r="AX345" s="13" t="s">
        <v>76</v>
      </c>
      <c r="AY345" s="243" t="s">
        <v>139</v>
      </c>
    </row>
    <row r="346" s="14" customFormat="1">
      <c r="A346" s="14"/>
      <c r="B346" s="244"/>
      <c r="C346" s="245"/>
      <c r="D346" s="234" t="s">
        <v>150</v>
      </c>
      <c r="E346" s="246" t="s">
        <v>1</v>
      </c>
      <c r="F346" s="247" t="s">
        <v>174</v>
      </c>
      <c r="G346" s="245"/>
      <c r="H346" s="248">
        <v>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150</v>
      </c>
      <c r="AU346" s="254" t="s">
        <v>148</v>
      </c>
      <c r="AV346" s="14" t="s">
        <v>147</v>
      </c>
      <c r="AW346" s="14" t="s">
        <v>32</v>
      </c>
      <c r="AX346" s="14" t="s">
        <v>84</v>
      </c>
      <c r="AY346" s="254" t="s">
        <v>139</v>
      </c>
    </row>
    <row r="347" s="2" customFormat="1" ht="37.8" customHeight="1">
      <c r="A347" s="39"/>
      <c r="B347" s="40"/>
      <c r="C347" s="255" t="s">
        <v>572</v>
      </c>
      <c r="D347" s="255" t="s">
        <v>230</v>
      </c>
      <c r="E347" s="256" t="s">
        <v>573</v>
      </c>
      <c r="F347" s="257" t="s">
        <v>574</v>
      </c>
      <c r="G347" s="258" t="s">
        <v>185</v>
      </c>
      <c r="H347" s="259">
        <v>2</v>
      </c>
      <c r="I347" s="260"/>
      <c r="J347" s="261">
        <f>ROUND(I347*H347,2)</f>
        <v>0</v>
      </c>
      <c r="K347" s="257" t="s">
        <v>146</v>
      </c>
      <c r="L347" s="262"/>
      <c r="M347" s="263" t="s">
        <v>1</v>
      </c>
      <c r="N347" s="264" t="s">
        <v>42</v>
      </c>
      <c r="O347" s="92"/>
      <c r="P347" s="228">
        <f>O347*H347</f>
        <v>0</v>
      </c>
      <c r="Q347" s="228">
        <v>0.016</v>
      </c>
      <c r="R347" s="228">
        <f>Q347*H347</f>
        <v>0.032000000000000001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315</v>
      </c>
      <c r="AT347" s="230" t="s">
        <v>230</v>
      </c>
      <c r="AU347" s="230" t="s">
        <v>148</v>
      </c>
      <c r="AY347" s="18" t="s">
        <v>139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148</v>
      </c>
      <c r="BK347" s="231">
        <f>ROUND(I347*H347,2)</f>
        <v>0</v>
      </c>
      <c r="BL347" s="18" t="s">
        <v>225</v>
      </c>
      <c r="BM347" s="230" t="s">
        <v>575</v>
      </c>
    </row>
    <row r="348" s="2" customFormat="1" ht="24.15" customHeight="1">
      <c r="A348" s="39"/>
      <c r="B348" s="40"/>
      <c r="C348" s="219" t="s">
        <v>576</v>
      </c>
      <c r="D348" s="219" t="s">
        <v>142</v>
      </c>
      <c r="E348" s="220" t="s">
        <v>577</v>
      </c>
      <c r="F348" s="221" t="s">
        <v>578</v>
      </c>
      <c r="G348" s="222" t="s">
        <v>185</v>
      </c>
      <c r="H348" s="223">
        <v>1</v>
      </c>
      <c r="I348" s="224"/>
      <c r="J348" s="225">
        <f>ROUND(I348*H348,2)</f>
        <v>0</v>
      </c>
      <c r="K348" s="221" t="s">
        <v>146</v>
      </c>
      <c r="L348" s="45"/>
      <c r="M348" s="226" t="s">
        <v>1</v>
      </c>
      <c r="N348" s="227" t="s">
        <v>42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0.024</v>
      </c>
      <c r="T348" s="229">
        <f>S348*H348</f>
        <v>0.024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225</v>
      </c>
      <c r="AT348" s="230" t="s">
        <v>142</v>
      </c>
      <c r="AU348" s="230" t="s">
        <v>148</v>
      </c>
      <c r="AY348" s="18" t="s">
        <v>139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148</v>
      </c>
      <c r="BK348" s="231">
        <f>ROUND(I348*H348,2)</f>
        <v>0</v>
      </c>
      <c r="BL348" s="18" t="s">
        <v>225</v>
      </c>
      <c r="BM348" s="230" t="s">
        <v>579</v>
      </c>
    </row>
    <row r="349" s="2" customFormat="1" ht="24.15" customHeight="1">
      <c r="A349" s="39"/>
      <c r="B349" s="40"/>
      <c r="C349" s="219" t="s">
        <v>580</v>
      </c>
      <c r="D349" s="219" t="s">
        <v>142</v>
      </c>
      <c r="E349" s="220" t="s">
        <v>581</v>
      </c>
      <c r="F349" s="221" t="s">
        <v>582</v>
      </c>
      <c r="G349" s="222" t="s">
        <v>185</v>
      </c>
      <c r="H349" s="223">
        <v>1</v>
      </c>
      <c r="I349" s="224"/>
      <c r="J349" s="225">
        <f>ROUND(I349*H349,2)</f>
        <v>0</v>
      </c>
      <c r="K349" s="221" t="s">
        <v>146</v>
      </c>
      <c r="L349" s="45"/>
      <c r="M349" s="226" t="s">
        <v>1</v>
      </c>
      <c r="N349" s="227" t="s">
        <v>42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0.028000000000000001</v>
      </c>
      <c r="T349" s="229">
        <f>S349*H349</f>
        <v>0.028000000000000001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225</v>
      </c>
      <c r="AT349" s="230" t="s">
        <v>142</v>
      </c>
      <c r="AU349" s="230" t="s">
        <v>148</v>
      </c>
      <c r="AY349" s="18" t="s">
        <v>139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148</v>
      </c>
      <c r="BK349" s="231">
        <f>ROUND(I349*H349,2)</f>
        <v>0</v>
      </c>
      <c r="BL349" s="18" t="s">
        <v>225</v>
      </c>
      <c r="BM349" s="230" t="s">
        <v>583</v>
      </c>
    </row>
    <row r="350" s="2" customFormat="1" ht="24.15" customHeight="1">
      <c r="A350" s="39"/>
      <c r="B350" s="40"/>
      <c r="C350" s="219" t="s">
        <v>584</v>
      </c>
      <c r="D350" s="219" t="s">
        <v>142</v>
      </c>
      <c r="E350" s="220" t="s">
        <v>585</v>
      </c>
      <c r="F350" s="221" t="s">
        <v>586</v>
      </c>
      <c r="G350" s="222" t="s">
        <v>266</v>
      </c>
      <c r="H350" s="223">
        <v>3.4500000000000002</v>
      </c>
      <c r="I350" s="224"/>
      <c r="J350" s="225">
        <f>ROUND(I350*H350,2)</f>
        <v>0</v>
      </c>
      <c r="K350" s="221" t="s">
        <v>146</v>
      </c>
      <c r="L350" s="45"/>
      <c r="M350" s="226" t="s">
        <v>1</v>
      </c>
      <c r="N350" s="227" t="s">
        <v>42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225</v>
      </c>
      <c r="AT350" s="230" t="s">
        <v>142</v>
      </c>
      <c r="AU350" s="230" t="s">
        <v>148</v>
      </c>
      <c r="AY350" s="18" t="s">
        <v>139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148</v>
      </c>
      <c r="BK350" s="231">
        <f>ROUND(I350*H350,2)</f>
        <v>0</v>
      </c>
      <c r="BL350" s="18" t="s">
        <v>225</v>
      </c>
      <c r="BM350" s="230" t="s">
        <v>587</v>
      </c>
    </row>
    <row r="351" s="13" customFormat="1">
      <c r="A351" s="13"/>
      <c r="B351" s="232"/>
      <c r="C351" s="233"/>
      <c r="D351" s="234" t="s">
        <v>150</v>
      </c>
      <c r="E351" s="235" t="s">
        <v>1</v>
      </c>
      <c r="F351" s="236" t="s">
        <v>553</v>
      </c>
      <c r="G351" s="233"/>
      <c r="H351" s="237">
        <v>3.4500000000000002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150</v>
      </c>
      <c r="AU351" s="243" t="s">
        <v>148</v>
      </c>
      <c r="AV351" s="13" t="s">
        <v>148</v>
      </c>
      <c r="AW351" s="13" t="s">
        <v>32</v>
      </c>
      <c r="AX351" s="13" t="s">
        <v>84</v>
      </c>
      <c r="AY351" s="243" t="s">
        <v>139</v>
      </c>
    </row>
    <row r="352" s="2" customFormat="1" ht="24.15" customHeight="1">
      <c r="A352" s="39"/>
      <c r="B352" s="40"/>
      <c r="C352" s="255" t="s">
        <v>588</v>
      </c>
      <c r="D352" s="255" t="s">
        <v>230</v>
      </c>
      <c r="E352" s="256" t="s">
        <v>589</v>
      </c>
      <c r="F352" s="257" t="s">
        <v>590</v>
      </c>
      <c r="G352" s="258" t="s">
        <v>266</v>
      </c>
      <c r="H352" s="259">
        <v>3.7949999999999999</v>
      </c>
      <c r="I352" s="260"/>
      <c r="J352" s="261">
        <f>ROUND(I352*H352,2)</f>
        <v>0</v>
      </c>
      <c r="K352" s="257" t="s">
        <v>146</v>
      </c>
      <c r="L352" s="262"/>
      <c r="M352" s="263" t="s">
        <v>1</v>
      </c>
      <c r="N352" s="264" t="s">
        <v>42</v>
      </c>
      <c r="O352" s="92"/>
      <c r="P352" s="228">
        <f>O352*H352</f>
        <v>0</v>
      </c>
      <c r="Q352" s="228">
        <v>0.0070000000000000001</v>
      </c>
      <c r="R352" s="228">
        <f>Q352*H352</f>
        <v>0.026564999999999998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315</v>
      </c>
      <c r="AT352" s="230" t="s">
        <v>230</v>
      </c>
      <c r="AU352" s="230" t="s">
        <v>148</v>
      </c>
      <c r="AY352" s="18" t="s">
        <v>139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148</v>
      </c>
      <c r="BK352" s="231">
        <f>ROUND(I352*H352,2)</f>
        <v>0</v>
      </c>
      <c r="BL352" s="18" t="s">
        <v>225</v>
      </c>
      <c r="BM352" s="230" t="s">
        <v>591</v>
      </c>
    </row>
    <row r="353" s="2" customFormat="1" ht="24.15" customHeight="1">
      <c r="A353" s="39"/>
      <c r="B353" s="40"/>
      <c r="C353" s="219" t="s">
        <v>592</v>
      </c>
      <c r="D353" s="219" t="s">
        <v>142</v>
      </c>
      <c r="E353" s="220" t="s">
        <v>593</v>
      </c>
      <c r="F353" s="221" t="s">
        <v>594</v>
      </c>
      <c r="G353" s="222" t="s">
        <v>266</v>
      </c>
      <c r="H353" s="223">
        <v>4</v>
      </c>
      <c r="I353" s="224"/>
      <c r="J353" s="225">
        <f>ROUND(I353*H353,2)</f>
        <v>0</v>
      </c>
      <c r="K353" s="221" t="s">
        <v>1</v>
      </c>
      <c r="L353" s="45"/>
      <c r="M353" s="226" t="s">
        <v>1</v>
      </c>
      <c r="N353" s="227" t="s">
        <v>42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225</v>
      </c>
      <c r="AT353" s="230" t="s">
        <v>142</v>
      </c>
      <c r="AU353" s="230" t="s">
        <v>148</v>
      </c>
      <c r="AY353" s="18" t="s">
        <v>139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148</v>
      </c>
      <c r="BK353" s="231">
        <f>ROUND(I353*H353,2)</f>
        <v>0</v>
      </c>
      <c r="BL353" s="18" t="s">
        <v>225</v>
      </c>
      <c r="BM353" s="230" t="s">
        <v>595</v>
      </c>
    </row>
    <row r="354" s="2" customFormat="1" ht="24.15" customHeight="1">
      <c r="A354" s="39"/>
      <c r="B354" s="40"/>
      <c r="C354" s="219" t="s">
        <v>596</v>
      </c>
      <c r="D354" s="219" t="s">
        <v>142</v>
      </c>
      <c r="E354" s="220" t="s">
        <v>597</v>
      </c>
      <c r="F354" s="221" t="s">
        <v>598</v>
      </c>
      <c r="G354" s="222" t="s">
        <v>158</v>
      </c>
      <c r="H354" s="223">
        <v>0.106</v>
      </c>
      <c r="I354" s="224"/>
      <c r="J354" s="225">
        <f>ROUND(I354*H354,2)</f>
        <v>0</v>
      </c>
      <c r="K354" s="221" t="s">
        <v>146</v>
      </c>
      <c r="L354" s="45"/>
      <c r="M354" s="226" t="s">
        <v>1</v>
      </c>
      <c r="N354" s="227" t="s">
        <v>42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225</v>
      </c>
      <c r="AT354" s="230" t="s">
        <v>142</v>
      </c>
      <c r="AU354" s="230" t="s">
        <v>148</v>
      </c>
      <c r="AY354" s="18" t="s">
        <v>139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148</v>
      </c>
      <c r="BK354" s="231">
        <f>ROUND(I354*H354,2)</f>
        <v>0</v>
      </c>
      <c r="BL354" s="18" t="s">
        <v>225</v>
      </c>
      <c r="BM354" s="230" t="s">
        <v>599</v>
      </c>
    </row>
    <row r="355" s="2" customFormat="1" ht="24.15" customHeight="1">
      <c r="A355" s="39"/>
      <c r="B355" s="40"/>
      <c r="C355" s="219" t="s">
        <v>600</v>
      </c>
      <c r="D355" s="219" t="s">
        <v>142</v>
      </c>
      <c r="E355" s="220" t="s">
        <v>601</v>
      </c>
      <c r="F355" s="221" t="s">
        <v>602</v>
      </c>
      <c r="G355" s="222" t="s">
        <v>158</v>
      </c>
      <c r="H355" s="223">
        <v>0.106</v>
      </c>
      <c r="I355" s="224"/>
      <c r="J355" s="225">
        <f>ROUND(I355*H355,2)</f>
        <v>0</v>
      </c>
      <c r="K355" s="221" t="s">
        <v>146</v>
      </c>
      <c r="L355" s="45"/>
      <c r="M355" s="226" t="s">
        <v>1</v>
      </c>
      <c r="N355" s="227" t="s">
        <v>42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225</v>
      </c>
      <c r="AT355" s="230" t="s">
        <v>142</v>
      </c>
      <c r="AU355" s="230" t="s">
        <v>148</v>
      </c>
      <c r="AY355" s="18" t="s">
        <v>139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148</v>
      </c>
      <c r="BK355" s="231">
        <f>ROUND(I355*H355,2)</f>
        <v>0</v>
      </c>
      <c r="BL355" s="18" t="s">
        <v>225</v>
      </c>
      <c r="BM355" s="230" t="s">
        <v>603</v>
      </c>
    </row>
    <row r="356" s="12" customFormat="1" ht="22.8" customHeight="1">
      <c r="A356" s="12"/>
      <c r="B356" s="203"/>
      <c r="C356" s="204"/>
      <c r="D356" s="205" t="s">
        <v>75</v>
      </c>
      <c r="E356" s="217" t="s">
        <v>604</v>
      </c>
      <c r="F356" s="217" t="s">
        <v>605</v>
      </c>
      <c r="G356" s="204"/>
      <c r="H356" s="204"/>
      <c r="I356" s="207"/>
      <c r="J356" s="218">
        <f>BK356</f>
        <v>0</v>
      </c>
      <c r="K356" s="204"/>
      <c r="L356" s="209"/>
      <c r="M356" s="210"/>
      <c r="N356" s="211"/>
      <c r="O356" s="211"/>
      <c r="P356" s="212">
        <f>SUM(P357:P364)</f>
        <v>0</v>
      </c>
      <c r="Q356" s="211"/>
      <c r="R356" s="212">
        <f>SUM(R357:R364)</f>
        <v>0.0048868000000000002</v>
      </c>
      <c r="S356" s="211"/>
      <c r="T356" s="213">
        <f>SUM(T357:T364)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4" t="s">
        <v>148</v>
      </c>
      <c r="AT356" s="215" t="s">
        <v>75</v>
      </c>
      <c r="AU356" s="215" t="s">
        <v>84</v>
      </c>
      <c r="AY356" s="214" t="s">
        <v>139</v>
      </c>
      <c r="BK356" s="216">
        <f>SUM(BK357:BK364)</f>
        <v>0</v>
      </c>
    </row>
    <row r="357" s="2" customFormat="1" ht="24.15" customHeight="1">
      <c r="A357" s="39"/>
      <c r="B357" s="40"/>
      <c r="C357" s="219" t="s">
        <v>606</v>
      </c>
      <c r="D357" s="219" t="s">
        <v>142</v>
      </c>
      <c r="E357" s="220" t="s">
        <v>607</v>
      </c>
      <c r="F357" s="221" t="s">
        <v>608</v>
      </c>
      <c r="G357" s="222" t="s">
        <v>266</v>
      </c>
      <c r="H357" s="223">
        <v>0.80000000000000004</v>
      </c>
      <c r="I357" s="224"/>
      <c r="J357" s="225">
        <f>ROUND(I357*H357,2)</f>
        <v>0</v>
      </c>
      <c r="K357" s="221" t="s">
        <v>146</v>
      </c>
      <c r="L357" s="45"/>
      <c r="M357" s="226" t="s">
        <v>1</v>
      </c>
      <c r="N357" s="227" t="s">
        <v>42</v>
      </c>
      <c r="O357" s="92"/>
      <c r="P357" s="228">
        <f>O357*H357</f>
        <v>0</v>
      </c>
      <c r="Q357" s="228">
        <v>0.00020000000000000001</v>
      </c>
      <c r="R357" s="228">
        <f>Q357*H357</f>
        <v>0.00016000000000000001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225</v>
      </c>
      <c r="AT357" s="230" t="s">
        <v>142</v>
      </c>
      <c r="AU357" s="230" t="s">
        <v>148</v>
      </c>
      <c r="AY357" s="18" t="s">
        <v>139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148</v>
      </c>
      <c r="BK357" s="231">
        <f>ROUND(I357*H357,2)</f>
        <v>0</v>
      </c>
      <c r="BL357" s="18" t="s">
        <v>225</v>
      </c>
      <c r="BM357" s="230" t="s">
        <v>609</v>
      </c>
    </row>
    <row r="358" s="13" customFormat="1">
      <c r="A358" s="13"/>
      <c r="B358" s="232"/>
      <c r="C358" s="233"/>
      <c r="D358" s="234" t="s">
        <v>150</v>
      </c>
      <c r="E358" s="235" t="s">
        <v>1</v>
      </c>
      <c r="F358" s="236" t="s">
        <v>610</v>
      </c>
      <c r="G358" s="233"/>
      <c r="H358" s="237">
        <v>0.80000000000000004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150</v>
      </c>
      <c r="AU358" s="243" t="s">
        <v>148</v>
      </c>
      <c r="AV358" s="13" t="s">
        <v>148</v>
      </c>
      <c r="AW358" s="13" t="s">
        <v>32</v>
      </c>
      <c r="AX358" s="13" t="s">
        <v>84</v>
      </c>
      <c r="AY358" s="243" t="s">
        <v>139</v>
      </c>
    </row>
    <row r="359" s="2" customFormat="1" ht="21.75" customHeight="1">
      <c r="A359" s="39"/>
      <c r="B359" s="40"/>
      <c r="C359" s="255" t="s">
        <v>611</v>
      </c>
      <c r="D359" s="255" t="s">
        <v>230</v>
      </c>
      <c r="E359" s="256" t="s">
        <v>612</v>
      </c>
      <c r="F359" s="257" t="s">
        <v>613</v>
      </c>
      <c r="G359" s="258" t="s">
        <v>266</v>
      </c>
      <c r="H359" s="259">
        <v>0.83999999999999997</v>
      </c>
      <c r="I359" s="260"/>
      <c r="J359" s="261">
        <f>ROUND(I359*H359,2)</f>
        <v>0</v>
      </c>
      <c r="K359" s="257" t="s">
        <v>146</v>
      </c>
      <c r="L359" s="262"/>
      <c r="M359" s="263" t="s">
        <v>1</v>
      </c>
      <c r="N359" s="264" t="s">
        <v>42</v>
      </c>
      <c r="O359" s="92"/>
      <c r="P359" s="228">
        <f>O359*H359</f>
        <v>0</v>
      </c>
      <c r="Q359" s="228">
        <v>0.00027</v>
      </c>
      <c r="R359" s="228">
        <f>Q359*H359</f>
        <v>0.00022679999999999998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315</v>
      </c>
      <c r="AT359" s="230" t="s">
        <v>230</v>
      </c>
      <c r="AU359" s="230" t="s">
        <v>148</v>
      </c>
      <c r="AY359" s="18" t="s">
        <v>139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148</v>
      </c>
      <c r="BK359" s="231">
        <f>ROUND(I359*H359,2)</f>
        <v>0</v>
      </c>
      <c r="BL359" s="18" t="s">
        <v>225</v>
      </c>
      <c r="BM359" s="230" t="s">
        <v>614</v>
      </c>
    </row>
    <row r="360" s="13" customFormat="1">
      <c r="A360" s="13"/>
      <c r="B360" s="232"/>
      <c r="C360" s="233"/>
      <c r="D360" s="234" t="s">
        <v>150</v>
      </c>
      <c r="E360" s="233"/>
      <c r="F360" s="236" t="s">
        <v>615</v>
      </c>
      <c r="G360" s="233"/>
      <c r="H360" s="237">
        <v>0.83999999999999997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150</v>
      </c>
      <c r="AU360" s="243" t="s">
        <v>148</v>
      </c>
      <c r="AV360" s="13" t="s">
        <v>148</v>
      </c>
      <c r="AW360" s="13" t="s">
        <v>4</v>
      </c>
      <c r="AX360" s="13" t="s">
        <v>84</v>
      </c>
      <c r="AY360" s="243" t="s">
        <v>139</v>
      </c>
    </row>
    <row r="361" s="2" customFormat="1" ht="24.15" customHeight="1">
      <c r="A361" s="39"/>
      <c r="B361" s="40"/>
      <c r="C361" s="219" t="s">
        <v>616</v>
      </c>
      <c r="D361" s="219" t="s">
        <v>142</v>
      </c>
      <c r="E361" s="220" t="s">
        <v>617</v>
      </c>
      <c r="F361" s="221" t="s">
        <v>618</v>
      </c>
      <c r="G361" s="222" t="s">
        <v>163</v>
      </c>
      <c r="H361" s="223">
        <v>3</v>
      </c>
      <c r="I361" s="224"/>
      <c r="J361" s="225">
        <f>ROUND(I361*H361,2)</f>
        <v>0</v>
      </c>
      <c r="K361" s="221" t="s">
        <v>146</v>
      </c>
      <c r="L361" s="45"/>
      <c r="M361" s="226" t="s">
        <v>1</v>
      </c>
      <c r="N361" s="227" t="s">
        <v>42</v>
      </c>
      <c r="O361" s="92"/>
      <c r="P361" s="228">
        <f>O361*H361</f>
        <v>0</v>
      </c>
      <c r="Q361" s="228">
        <v>0.0015</v>
      </c>
      <c r="R361" s="228">
        <f>Q361*H361</f>
        <v>0.0045000000000000005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225</v>
      </c>
      <c r="AT361" s="230" t="s">
        <v>142</v>
      </c>
      <c r="AU361" s="230" t="s">
        <v>148</v>
      </c>
      <c r="AY361" s="18" t="s">
        <v>139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148</v>
      </c>
      <c r="BK361" s="231">
        <f>ROUND(I361*H361,2)</f>
        <v>0</v>
      </c>
      <c r="BL361" s="18" t="s">
        <v>225</v>
      </c>
      <c r="BM361" s="230" t="s">
        <v>619</v>
      </c>
    </row>
    <row r="362" s="13" customFormat="1">
      <c r="A362" s="13"/>
      <c r="B362" s="232"/>
      <c r="C362" s="233"/>
      <c r="D362" s="234" t="s">
        <v>150</v>
      </c>
      <c r="E362" s="235" t="s">
        <v>1</v>
      </c>
      <c r="F362" s="236" t="s">
        <v>620</v>
      </c>
      <c r="G362" s="233"/>
      <c r="H362" s="237">
        <v>3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150</v>
      </c>
      <c r="AU362" s="243" t="s">
        <v>148</v>
      </c>
      <c r="AV362" s="13" t="s">
        <v>148</v>
      </c>
      <c r="AW362" s="13" t="s">
        <v>32</v>
      </c>
      <c r="AX362" s="13" t="s">
        <v>84</v>
      </c>
      <c r="AY362" s="243" t="s">
        <v>139</v>
      </c>
    </row>
    <row r="363" s="2" customFormat="1" ht="24.15" customHeight="1">
      <c r="A363" s="39"/>
      <c r="B363" s="40"/>
      <c r="C363" s="219" t="s">
        <v>621</v>
      </c>
      <c r="D363" s="219" t="s">
        <v>142</v>
      </c>
      <c r="E363" s="220" t="s">
        <v>622</v>
      </c>
      <c r="F363" s="221" t="s">
        <v>623</v>
      </c>
      <c r="G363" s="222" t="s">
        <v>158</v>
      </c>
      <c r="H363" s="223">
        <v>0.0050000000000000001</v>
      </c>
      <c r="I363" s="224"/>
      <c r="J363" s="225">
        <f>ROUND(I363*H363,2)</f>
        <v>0</v>
      </c>
      <c r="K363" s="221" t="s">
        <v>146</v>
      </c>
      <c r="L363" s="45"/>
      <c r="M363" s="226" t="s">
        <v>1</v>
      </c>
      <c r="N363" s="227" t="s">
        <v>42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225</v>
      </c>
      <c r="AT363" s="230" t="s">
        <v>142</v>
      </c>
      <c r="AU363" s="230" t="s">
        <v>148</v>
      </c>
      <c r="AY363" s="18" t="s">
        <v>139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148</v>
      </c>
      <c r="BK363" s="231">
        <f>ROUND(I363*H363,2)</f>
        <v>0</v>
      </c>
      <c r="BL363" s="18" t="s">
        <v>225</v>
      </c>
      <c r="BM363" s="230" t="s">
        <v>624</v>
      </c>
    </row>
    <row r="364" s="2" customFormat="1" ht="24.15" customHeight="1">
      <c r="A364" s="39"/>
      <c r="B364" s="40"/>
      <c r="C364" s="219" t="s">
        <v>625</v>
      </c>
      <c r="D364" s="219" t="s">
        <v>142</v>
      </c>
      <c r="E364" s="220" t="s">
        <v>626</v>
      </c>
      <c r="F364" s="221" t="s">
        <v>627</v>
      </c>
      <c r="G364" s="222" t="s">
        <v>158</v>
      </c>
      <c r="H364" s="223">
        <v>0.0050000000000000001</v>
      </c>
      <c r="I364" s="224"/>
      <c r="J364" s="225">
        <f>ROUND(I364*H364,2)</f>
        <v>0</v>
      </c>
      <c r="K364" s="221" t="s">
        <v>146</v>
      </c>
      <c r="L364" s="45"/>
      <c r="M364" s="226" t="s">
        <v>1</v>
      </c>
      <c r="N364" s="227" t="s">
        <v>42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225</v>
      </c>
      <c r="AT364" s="230" t="s">
        <v>142</v>
      </c>
      <c r="AU364" s="230" t="s">
        <v>148</v>
      </c>
      <c r="AY364" s="18" t="s">
        <v>139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148</v>
      </c>
      <c r="BK364" s="231">
        <f>ROUND(I364*H364,2)</f>
        <v>0</v>
      </c>
      <c r="BL364" s="18" t="s">
        <v>225</v>
      </c>
      <c r="BM364" s="230" t="s">
        <v>628</v>
      </c>
    </row>
    <row r="365" s="12" customFormat="1" ht="22.8" customHeight="1">
      <c r="A365" s="12"/>
      <c r="B365" s="203"/>
      <c r="C365" s="204"/>
      <c r="D365" s="205" t="s">
        <v>75</v>
      </c>
      <c r="E365" s="217" t="s">
        <v>629</v>
      </c>
      <c r="F365" s="217" t="s">
        <v>630</v>
      </c>
      <c r="G365" s="204"/>
      <c r="H365" s="204"/>
      <c r="I365" s="207"/>
      <c r="J365" s="218">
        <f>BK365</f>
        <v>0</v>
      </c>
      <c r="K365" s="204"/>
      <c r="L365" s="209"/>
      <c r="M365" s="210"/>
      <c r="N365" s="211"/>
      <c r="O365" s="211"/>
      <c r="P365" s="212">
        <f>SUM(P366:P438)</f>
        <v>0</v>
      </c>
      <c r="Q365" s="211"/>
      <c r="R365" s="212">
        <f>SUM(R366:R438)</f>
        <v>0.76351702999999993</v>
      </c>
      <c r="S365" s="211"/>
      <c r="T365" s="213">
        <f>SUM(T366:T438)</f>
        <v>0.082722000000000004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4" t="s">
        <v>148</v>
      </c>
      <c r="AT365" s="215" t="s">
        <v>75</v>
      </c>
      <c r="AU365" s="215" t="s">
        <v>84</v>
      </c>
      <c r="AY365" s="214" t="s">
        <v>139</v>
      </c>
      <c r="BK365" s="216">
        <f>SUM(BK366:BK438)</f>
        <v>0</v>
      </c>
    </row>
    <row r="366" s="2" customFormat="1" ht="24.15" customHeight="1">
      <c r="A366" s="39"/>
      <c r="B366" s="40"/>
      <c r="C366" s="219" t="s">
        <v>631</v>
      </c>
      <c r="D366" s="219" t="s">
        <v>142</v>
      </c>
      <c r="E366" s="220" t="s">
        <v>632</v>
      </c>
      <c r="F366" s="221" t="s">
        <v>633</v>
      </c>
      <c r="G366" s="222" t="s">
        <v>163</v>
      </c>
      <c r="H366" s="223">
        <v>64.373999999999995</v>
      </c>
      <c r="I366" s="224"/>
      <c r="J366" s="225">
        <f>ROUND(I366*H366,2)</f>
        <v>0</v>
      </c>
      <c r="K366" s="221" t="s">
        <v>146</v>
      </c>
      <c r="L366" s="45"/>
      <c r="M366" s="226" t="s">
        <v>1</v>
      </c>
      <c r="N366" s="227" t="s">
        <v>42</v>
      </c>
      <c r="O366" s="92"/>
      <c r="P366" s="228">
        <f>O366*H366</f>
        <v>0</v>
      </c>
      <c r="Q366" s="228">
        <v>3.0000000000000001E-05</v>
      </c>
      <c r="R366" s="228">
        <f>Q366*H366</f>
        <v>0.00193122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225</v>
      </c>
      <c r="AT366" s="230" t="s">
        <v>142</v>
      </c>
      <c r="AU366" s="230" t="s">
        <v>148</v>
      </c>
      <c r="AY366" s="18" t="s">
        <v>139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148</v>
      </c>
      <c r="BK366" s="231">
        <f>ROUND(I366*H366,2)</f>
        <v>0</v>
      </c>
      <c r="BL366" s="18" t="s">
        <v>225</v>
      </c>
      <c r="BM366" s="230" t="s">
        <v>634</v>
      </c>
    </row>
    <row r="367" s="13" customFormat="1">
      <c r="A367" s="13"/>
      <c r="B367" s="232"/>
      <c r="C367" s="233"/>
      <c r="D367" s="234" t="s">
        <v>150</v>
      </c>
      <c r="E367" s="235" t="s">
        <v>1</v>
      </c>
      <c r="F367" s="236" t="s">
        <v>172</v>
      </c>
      <c r="G367" s="233"/>
      <c r="H367" s="237">
        <v>14.1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150</v>
      </c>
      <c r="AU367" s="243" t="s">
        <v>148</v>
      </c>
      <c r="AV367" s="13" t="s">
        <v>148</v>
      </c>
      <c r="AW367" s="13" t="s">
        <v>32</v>
      </c>
      <c r="AX367" s="13" t="s">
        <v>76</v>
      </c>
      <c r="AY367" s="243" t="s">
        <v>139</v>
      </c>
    </row>
    <row r="368" s="13" customFormat="1">
      <c r="A368" s="13"/>
      <c r="B368" s="232"/>
      <c r="C368" s="233"/>
      <c r="D368" s="234" t="s">
        <v>150</v>
      </c>
      <c r="E368" s="235" t="s">
        <v>1</v>
      </c>
      <c r="F368" s="236" t="s">
        <v>173</v>
      </c>
      <c r="G368" s="233"/>
      <c r="H368" s="237">
        <v>5.5999999999999996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150</v>
      </c>
      <c r="AU368" s="243" t="s">
        <v>148</v>
      </c>
      <c r="AV368" s="13" t="s">
        <v>148</v>
      </c>
      <c r="AW368" s="13" t="s">
        <v>32</v>
      </c>
      <c r="AX368" s="13" t="s">
        <v>76</v>
      </c>
      <c r="AY368" s="243" t="s">
        <v>139</v>
      </c>
    </row>
    <row r="369" s="13" customFormat="1">
      <c r="A369" s="13"/>
      <c r="B369" s="232"/>
      <c r="C369" s="233"/>
      <c r="D369" s="234" t="s">
        <v>150</v>
      </c>
      <c r="E369" s="235" t="s">
        <v>1</v>
      </c>
      <c r="F369" s="236" t="s">
        <v>485</v>
      </c>
      <c r="G369" s="233"/>
      <c r="H369" s="237">
        <v>3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150</v>
      </c>
      <c r="AU369" s="243" t="s">
        <v>148</v>
      </c>
      <c r="AV369" s="13" t="s">
        <v>148</v>
      </c>
      <c r="AW369" s="13" t="s">
        <v>32</v>
      </c>
      <c r="AX369" s="13" t="s">
        <v>76</v>
      </c>
      <c r="AY369" s="243" t="s">
        <v>139</v>
      </c>
    </row>
    <row r="370" s="13" customFormat="1">
      <c r="A370" s="13"/>
      <c r="B370" s="232"/>
      <c r="C370" s="233"/>
      <c r="D370" s="234" t="s">
        <v>150</v>
      </c>
      <c r="E370" s="235" t="s">
        <v>1</v>
      </c>
      <c r="F370" s="236" t="s">
        <v>635</v>
      </c>
      <c r="G370" s="233"/>
      <c r="H370" s="237">
        <v>3.1739999999999999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150</v>
      </c>
      <c r="AU370" s="243" t="s">
        <v>148</v>
      </c>
      <c r="AV370" s="13" t="s">
        <v>148</v>
      </c>
      <c r="AW370" s="13" t="s">
        <v>32</v>
      </c>
      <c r="AX370" s="13" t="s">
        <v>76</v>
      </c>
      <c r="AY370" s="243" t="s">
        <v>139</v>
      </c>
    </row>
    <row r="371" s="15" customFormat="1">
      <c r="A371" s="15"/>
      <c r="B371" s="265"/>
      <c r="C371" s="266"/>
      <c r="D371" s="234" t="s">
        <v>150</v>
      </c>
      <c r="E371" s="267" t="s">
        <v>1</v>
      </c>
      <c r="F371" s="268" t="s">
        <v>636</v>
      </c>
      <c r="G371" s="266"/>
      <c r="H371" s="269">
        <v>25.873999999999999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5" t="s">
        <v>150</v>
      </c>
      <c r="AU371" s="275" t="s">
        <v>148</v>
      </c>
      <c r="AV371" s="15" t="s">
        <v>140</v>
      </c>
      <c r="AW371" s="15" t="s">
        <v>32</v>
      </c>
      <c r="AX371" s="15" t="s">
        <v>76</v>
      </c>
      <c r="AY371" s="275" t="s">
        <v>139</v>
      </c>
    </row>
    <row r="372" s="13" customFormat="1">
      <c r="A372" s="13"/>
      <c r="B372" s="232"/>
      <c r="C372" s="233"/>
      <c r="D372" s="234" t="s">
        <v>150</v>
      </c>
      <c r="E372" s="235" t="s">
        <v>1</v>
      </c>
      <c r="F372" s="236" t="s">
        <v>637</v>
      </c>
      <c r="G372" s="233"/>
      <c r="H372" s="237">
        <v>13.9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150</v>
      </c>
      <c r="AU372" s="243" t="s">
        <v>148</v>
      </c>
      <c r="AV372" s="13" t="s">
        <v>148</v>
      </c>
      <c r="AW372" s="13" t="s">
        <v>32</v>
      </c>
      <c r="AX372" s="13" t="s">
        <v>76</v>
      </c>
      <c r="AY372" s="243" t="s">
        <v>139</v>
      </c>
    </row>
    <row r="373" s="13" customFormat="1">
      <c r="A373" s="13"/>
      <c r="B373" s="232"/>
      <c r="C373" s="233"/>
      <c r="D373" s="234" t="s">
        <v>150</v>
      </c>
      <c r="E373" s="235" t="s">
        <v>1</v>
      </c>
      <c r="F373" s="236" t="s">
        <v>638</v>
      </c>
      <c r="G373" s="233"/>
      <c r="H373" s="237">
        <v>24.600000000000001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150</v>
      </c>
      <c r="AU373" s="243" t="s">
        <v>148</v>
      </c>
      <c r="AV373" s="13" t="s">
        <v>148</v>
      </c>
      <c r="AW373" s="13" t="s">
        <v>32</v>
      </c>
      <c r="AX373" s="13" t="s">
        <v>76</v>
      </c>
      <c r="AY373" s="243" t="s">
        <v>139</v>
      </c>
    </row>
    <row r="374" s="15" customFormat="1">
      <c r="A374" s="15"/>
      <c r="B374" s="265"/>
      <c r="C374" s="266"/>
      <c r="D374" s="234" t="s">
        <v>150</v>
      </c>
      <c r="E374" s="267" t="s">
        <v>1</v>
      </c>
      <c r="F374" s="268" t="s">
        <v>636</v>
      </c>
      <c r="G374" s="266"/>
      <c r="H374" s="269">
        <v>38.5</v>
      </c>
      <c r="I374" s="270"/>
      <c r="J374" s="266"/>
      <c r="K374" s="266"/>
      <c r="L374" s="271"/>
      <c r="M374" s="272"/>
      <c r="N374" s="273"/>
      <c r="O374" s="273"/>
      <c r="P374" s="273"/>
      <c r="Q374" s="273"/>
      <c r="R374" s="273"/>
      <c r="S374" s="273"/>
      <c r="T374" s="27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5" t="s">
        <v>150</v>
      </c>
      <c r="AU374" s="275" t="s">
        <v>148</v>
      </c>
      <c r="AV374" s="15" t="s">
        <v>140</v>
      </c>
      <c r="AW374" s="15" t="s">
        <v>32</v>
      </c>
      <c r="AX374" s="15" t="s">
        <v>76</v>
      </c>
      <c r="AY374" s="275" t="s">
        <v>139</v>
      </c>
    </row>
    <row r="375" s="14" customFormat="1">
      <c r="A375" s="14"/>
      <c r="B375" s="244"/>
      <c r="C375" s="245"/>
      <c r="D375" s="234" t="s">
        <v>150</v>
      </c>
      <c r="E375" s="246" t="s">
        <v>1</v>
      </c>
      <c r="F375" s="247" t="s">
        <v>174</v>
      </c>
      <c r="G375" s="245"/>
      <c r="H375" s="248">
        <v>64.373999999999995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150</v>
      </c>
      <c r="AU375" s="254" t="s">
        <v>148</v>
      </c>
      <c r="AV375" s="14" t="s">
        <v>147</v>
      </c>
      <c r="AW375" s="14" t="s">
        <v>32</v>
      </c>
      <c r="AX375" s="14" t="s">
        <v>84</v>
      </c>
      <c r="AY375" s="254" t="s">
        <v>139</v>
      </c>
    </row>
    <row r="376" s="2" customFormat="1" ht="24.15" customHeight="1">
      <c r="A376" s="39"/>
      <c r="B376" s="40"/>
      <c r="C376" s="219" t="s">
        <v>639</v>
      </c>
      <c r="D376" s="219" t="s">
        <v>142</v>
      </c>
      <c r="E376" s="220" t="s">
        <v>640</v>
      </c>
      <c r="F376" s="221" t="s">
        <v>641</v>
      </c>
      <c r="G376" s="222" t="s">
        <v>163</v>
      </c>
      <c r="H376" s="223">
        <v>64.373999999999995</v>
      </c>
      <c r="I376" s="224"/>
      <c r="J376" s="225">
        <f>ROUND(I376*H376,2)</f>
        <v>0</v>
      </c>
      <c r="K376" s="221" t="s">
        <v>146</v>
      </c>
      <c r="L376" s="45"/>
      <c r="M376" s="226" t="s">
        <v>1</v>
      </c>
      <c r="N376" s="227" t="s">
        <v>42</v>
      </c>
      <c r="O376" s="92"/>
      <c r="P376" s="228">
        <f>O376*H376</f>
        <v>0</v>
      </c>
      <c r="Q376" s="228">
        <v>0.00050000000000000001</v>
      </c>
      <c r="R376" s="228">
        <f>Q376*H376</f>
        <v>0.032187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225</v>
      </c>
      <c r="AT376" s="230" t="s">
        <v>142</v>
      </c>
      <c r="AU376" s="230" t="s">
        <v>148</v>
      </c>
      <c r="AY376" s="18" t="s">
        <v>139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148</v>
      </c>
      <c r="BK376" s="231">
        <f>ROUND(I376*H376,2)</f>
        <v>0</v>
      </c>
      <c r="BL376" s="18" t="s">
        <v>225</v>
      </c>
      <c r="BM376" s="230" t="s">
        <v>642</v>
      </c>
    </row>
    <row r="377" s="13" customFormat="1">
      <c r="A377" s="13"/>
      <c r="B377" s="232"/>
      <c r="C377" s="233"/>
      <c r="D377" s="234" t="s">
        <v>150</v>
      </c>
      <c r="E377" s="235" t="s">
        <v>1</v>
      </c>
      <c r="F377" s="236" t="s">
        <v>172</v>
      </c>
      <c r="G377" s="233"/>
      <c r="H377" s="237">
        <v>14.1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150</v>
      </c>
      <c r="AU377" s="243" t="s">
        <v>148</v>
      </c>
      <c r="AV377" s="13" t="s">
        <v>148</v>
      </c>
      <c r="AW377" s="13" t="s">
        <v>32</v>
      </c>
      <c r="AX377" s="13" t="s">
        <v>76</v>
      </c>
      <c r="AY377" s="243" t="s">
        <v>139</v>
      </c>
    </row>
    <row r="378" s="13" customFormat="1">
      <c r="A378" s="13"/>
      <c r="B378" s="232"/>
      <c r="C378" s="233"/>
      <c r="D378" s="234" t="s">
        <v>150</v>
      </c>
      <c r="E378" s="235" t="s">
        <v>1</v>
      </c>
      <c r="F378" s="236" t="s">
        <v>173</v>
      </c>
      <c r="G378" s="233"/>
      <c r="H378" s="237">
        <v>5.5999999999999996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150</v>
      </c>
      <c r="AU378" s="243" t="s">
        <v>148</v>
      </c>
      <c r="AV378" s="13" t="s">
        <v>148</v>
      </c>
      <c r="AW378" s="13" t="s">
        <v>32</v>
      </c>
      <c r="AX378" s="13" t="s">
        <v>76</v>
      </c>
      <c r="AY378" s="243" t="s">
        <v>139</v>
      </c>
    </row>
    <row r="379" s="13" customFormat="1">
      <c r="A379" s="13"/>
      <c r="B379" s="232"/>
      <c r="C379" s="233"/>
      <c r="D379" s="234" t="s">
        <v>150</v>
      </c>
      <c r="E379" s="235" t="s">
        <v>1</v>
      </c>
      <c r="F379" s="236" t="s">
        <v>485</v>
      </c>
      <c r="G379" s="233"/>
      <c r="H379" s="237">
        <v>3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150</v>
      </c>
      <c r="AU379" s="243" t="s">
        <v>148</v>
      </c>
      <c r="AV379" s="13" t="s">
        <v>148</v>
      </c>
      <c r="AW379" s="13" t="s">
        <v>32</v>
      </c>
      <c r="AX379" s="13" t="s">
        <v>76</v>
      </c>
      <c r="AY379" s="243" t="s">
        <v>139</v>
      </c>
    </row>
    <row r="380" s="13" customFormat="1">
      <c r="A380" s="13"/>
      <c r="B380" s="232"/>
      <c r="C380" s="233"/>
      <c r="D380" s="234" t="s">
        <v>150</v>
      </c>
      <c r="E380" s="235" t="s">
        <v>1</v>
      </c>
      <c r="F380" s="236" t="s">
        <v>635</v>
      </c>
      <c r="G380" s="233"/>
      <c r="H380" s="237">
        <v>3.1739999999999999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150</v>
      </c>
      <c r="AU380" s="243" t="s">
        <v>148</v>
      </c>
      <c r="AV380" s="13" t="s">
        <v>148</v>
      </c>
      <c r="AW380" s="13" t="s">
        <v>32</v>
      </c>
      <c r="AX380" s="13" t="s">
        <v>76</v>
      </c>
      <c r="AY380" s="243" t="s">
        <v>139</v>
      </c>
    </row>
    <row r="381" s="15" customFormat="1">
      <c r="A381" s="15"/>
      <c r="B381" s="265"/>
      <c r="C381" s="266"/>
      <c r="D381" s="234" t="s">
        <v>150</v>
      </c>
      <c r="E381" s="267" t="s">
        <v>1</v>
      </c>
      <c r="F381" s="268" t="s">
        <v>636</v>
      </c>
      <c r="G381" s="266"/>
      <c r="H381" s="269">
        <v>25.873999999999999</v>
      </c>
      <c r="I381" s="270"/>
      <c r="J381" s="266"/>
      <c r="K381" s="266"/>
      <c r="L381" s="271"/>
      <c r="M381" s="272"/>
      <c r="N381" s="273"/>
      <c r="O381" s="273"/>
      <c r="P381" s="273"/>
      <c r="Q381" s="273"/>
      <c r="R381" s="273"/>
      <c r="S381" s="273"/>
      <c r="T381" s="274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5" t="s">
        <v>150</v>
      </c>
      <c r="AU381" s="275" t="s">
        <v>148</v>
      </c>
      <c r="AV381" s="15" t="s">
        <v>140</v>
      </c>
      <c r="AW381" s="15" t="s">
        <v>32</v>
      </c>
      <c r="AX381" s="15" t="s">
        <v>76</v>
      </c>
      <c r="AY381" s="275" t="s">
        <v>139</v>
      </c>
    </row>
    <row r="382" s="13" customFormat="1">
      <c r="A382" s="13"/>
      <c r="B382" s="232"/>
      <c r="C382" s="233"/>
      <c r="D382" s="234" t="s">
        <v>150</v>
      </c>
      <c r="E382" s="235" t="s">
        <v>1</v>
      </c>
      <c r="F382" s="236" t="s">
        <v>637</v>
      </c>
      <c r="G382" s="233"/>
      <c r="H382" s="237">
        <v>13.9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150</v>
      </c>
      <c r="AU382" s="243" t="s">
        <v>148</v>
      </c>
      <c r="AV382" s="13" t="s">
        <v>148</v>
      </c>
      <c r="AW382" s="13" t="s">
        <v>32</v>
      </c>
      <c r="AX382" s="13" t="s">
        <v>76</v>
      </c>
      <c r="AY382" s="243" t="s">
        <v>139</v>
      </c>
    </row>
    <row r="383" s="13" customFormat="1">
      <c r="A383" s="13"/>
      <c r="B383" s="232"/>
      <c r="C383" s="233"/>
      <c r="D383" s="234" t="s">
        <v>150</v>
      </c>
      <c r="E383" s="235" t="s">
        <v>1</v>
      </c>
      <c r="F383" s="236" t="s">
        <v>638</v>
      </c>
      <c r="G383" s="233"/>
      <c r="H383" s="237">
        <v>24.600000000000001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150</v>
      </c>
      <c r="AU383" s="243" t="s">
        <v>148</v>
      </c>
      <c r="AV383" s="13" t="s">
        <v>148</v>
      </c>
      <c r="AW383" s="13" t="s">
        <v>32</v>
      </c>
      <c r="AX383" s="13" t="s">
        <v>76</v>
      </c>
      <c r="AY383" s="243" t="s">
        <v>139</v>
      </c>
    </row>
    <row r="384" s="15" customFormat="1">
      <c r="A384" s="15"/>
      <c r="B384" s="265"/>
      <c r="C384" s="266"/>
      <c r="D384" s="234" t="s">
        <v>150</v>
      </c>
      <c r="E384" s="267" t="s">
        <v>1</v>
      </c>
      <c r="F384" s="268" t="s">
        <v>636</v>
      </c>
      <c r="G384" s="266"/>
      <c r="H384" s="269">
        <v>38.5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5" t="s">
        <v>150</v>
      </c>
      <c r="AU384" s="275" t="s">
        <v>148</v>
      </c>
      <c r="AV384" s="15" t="s">
        <v>140</v>
      </c>
      <c r="AW384" s="15" t="s">
        <v>32</v>
      </c>
      <c r="AX384" s="15" t="s">
        <v>76</v>
      </c>
      <c r="AY384" s="275" t="s">
        <v>139</v>
      </c>
    </row>
    <row r="385" s="14" customFormat="1">
      <c r="A385" s="14"/>
      <c r="B385" s="244"/>
      <c r="C385" s="245"/>
      <c r="D385" s="234" t="s">
        <v>150</v>
      </c>
      <c r="E385" s="246" t="s">
        <v>1</v>
      </c>
      <c r="F385" s="247" t="s">
        <v>174</v>
      </c>
      <c r="G385" s="245"/>
      <c r="H385" s="248">
        <v>64.373999999999995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150</v>
      </c>
      <c r="AU385" s="254" t="s">
        <v>148</v>
      </c>
      <c r="AV385" s="14" t="s">
        <v>147</v>
      </c>
      <c r="AW385" s="14" t="s">
        <v>32</v>
      </c>
      <c r="AX385" s="14" t="s">
        <v>84</v>
      </c>
      <c r="AY385" s="254" t="s">
        <v>139</v>
      </c>
    </row>
    <row r="386" s="2" customFormat="1" ht="24.15" customHeight="1">
      <c r="A386" s="39"/>
      <c r="B386" s="40"/>
      <c r="C386" s="219" t="s">
        <v>643</v>
      </c>
      <c r="D386" s="219" t="s">
        <v>142</v>
      </c>
      <c r="E386" s="220" t="s">
        <v>644</v>
      </c>
      <c r="F386" s="221" t="s">
        <v>645</v>
      </c>
      <c r="G386" s="222" t="s">
        <v>163</v>
      </c>
      <c r="H386" s="223">
        <v>64.373999999999995</v>
      </c>
      <c r="I386" s="224"/>
      <c r="J386" s="225">
        <f>ROUND(I386*H386,2)</f>
        <v>0</v>
      </c>
      <c r="K386" s="221" t="s">
        <v>146</v>
      </c>
      <c r="L386" s="45"/>
      <c r="M386" s="226" t="s">
        <v>1</v>
      </c>
      <c r="N386" s="227" t="s">
        <v>42</v>
      </c>
      <c r="O386" s="92"/>
      <c r="P386" s="228">
        <f>O386*H386</f>
        <v>0</v>
      </c>
      <c r="Q386" s="228">
        <v>0.00012</v>
      </c>
      <c r="R386" s="228">
        <f>Q386*H386</f>
        <v>0.0077248799999999999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225</v>
      </c>
      <c r="AT386" s="230" t="s">
        <v>142</v>
      </c>
      <c r="AU386" s="230" t="s">
        <v>148</v>
      </c>
      <c r="AY386" s="18" t="s">
        <v>139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148</v>
      </c>
      <c r="BK386" s="231">
        <f>ROUND(I386*H386,2)</f>
        <v>0</v>
      </c>
      <c r="BL386" s="18" t="s">
        <v>225</v>
      </c>
      <c r="BM386" s="230" t="s">
        <v>646</v>
      </c>
    </row>
    <row r="387" s="13" customFormat="1">
      <c r="A387" s="13"/>
      <c r="B387" s="232"/>
      <c r="C387" s="233"/>
      <c r="D387" s="234" t="s">
        <v>150</v>
      </c>
      <c r="E387" s="235" t="s">
        <v>1</v>
      </c>
      <c r="F387" s="236" t="s">
        <v>172</v>
      </c>
      <c r="G387" s="233"/>
      <c r="H387" s="237">
        <v>14.1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150</v>
      </c>
      <c r="AU387" s="243" t="s">
        <v>148</v>
      </c>
      <c r="AV387" s="13" t="s">
        <v>148</v>
      </c>
      <c r="AW387" s="13" t="s">
        <v>32</v>
      </c>
      <c r="AX387" s="13" t="s">
        <v>76</v>
      </c>
      <c r="AY387" s="243" t="s">
        <v>139</v>
      </c>
    </row>
    <row r="388" s="13" customFormat="1">
      <c r="A388" s="13"/>
      <c r="B388" s="232"/>
      <c r="C388" s="233"/>
      <c r="D388" s="234" t="s">
        <v>150</v>
      </c>
      <c r="E388" s="235" t="s">
        <v>1</v>
      </c>
      <c r="F388" s="236" t="s">
        <v>173</v>
      </c>
      <c r="G388" s="233"/>
      <c r="H388" s="237">
        <v>5.5999999999999996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150</v>
      </c>
      <c r="AU388" s="243" t="s">
        <v>148</v>
      </c>
      <c r="AV388" s="13" t="s">
        <v>148</v>
      </c>
      <c r="AW388" s="13" t="s">
        <v>32</v>
      </c>
      <c r="AX388" s="13" t="s">
        <v>76</v>
      </c>
      <c r="AY388" s="243" t="s">
        <v>139</v>
      </c>
    </row>
    <row r="389" s="13" customFormat="1">
      <c r="A389" s="13"/>
      <c r="B389" s="232"/>
      <c r="C389" s="233"/>
      <c r="D389" s="234" t="s">
        <v>150</v>
      </c>
      <c r="E389" s="235" t="s">
        <v>1</v>
      </c>
      <c r="F389" s="236" t="s">
        <v>485</v>
      </c>
      <c r="G389" s="233"/>
      <c r="H389" s="237">
        <v>3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150</v>
      </c>
      <c r="AU389" s="243" t="s">
        <v>148</v>
      </c>
      <c r="AV389" s="13" t="s">
        <v>148</v>
      </c>
      <c r="AW389" s="13" t="s">
        <v>32</v>
      </c>
      <c r="AX389" s="13" t="s">
        <v>76</v>
      </c>
      <c r="AY389" s="243" t="s">
        <v>139</v>
      </c>
    </row>
    <row r="390" s="13" customFormat="1">
      <c r="A390" s="13"/>
      <c r="B390" s="232"/>
      <c r="C390" s="233"/>
      <c r="D390" s="234" t="s">
        <v>150</v>
      </c>
      <c r="E390" s="235" t="s">
        <v>1</v>
      </c>
      <c r="F390" s="236" t="s">
        <v>635</v>
      </c>
      <c r="G390" s="233"/>
      <c r="H390" s="237">
        <v>3.1739999999999999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150</v>
      </c>
      <c r="AU390" s="243" t="s">
        <v>148</v>
      </c>
      <c r="AV390" s="13" t="s">
        <v>148</v>
      </c>
      <c r="AW390" s="13" t="s">
        <v>32</v>
      </c>
      <c r="AX390" s="13" t="s">
        <v>76</v>
      </c>
      <c r="AY390" s="243" t="s">
        <v>139</v>
      </c>
    </row>
    <row r="391" s="15" customFormat="1">
      <c r="A391" s="15"/>
      <c r="B391" s="265"/>
      <c r="C391" s="266"/>
      <c r="D391" s="234" t="s">
        <v>150</v>
      </c>
      <c r="E391" s="267" t="s">
        <v>1</v>
      </c>
      <c r="F391" s="268" t="s">
        <v>636</v>
      </c>
      <c r="G391" s="266"/>
      <c r="H391" s="269">
        <v>25.873999999999999</v>
      </c>
      <c r="I391" s="270"/>
      <c r="J391" s="266"/>
      <c r="K391" s="266"/>
      <c r="L391" s="271"/>
      <c r="M391" s="272"/>
      <c r="N391" s="273"/>
      <c r="O391" s="273"/>
      <c r="P391" s="273"/>
      <c r="Q391" s="273"/>
      <c r="R391" s="273"/>
      <c r="S391" s="273"/>
      <c r="T391" s="27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5" t="s">
        <v>150</v>
      </c>
      <c r="AU391" s="275" t="s">
        <v>148</v>
      </c>
      <c r="AV391" s="15" t="s">
        <v>140</v>
      </c>
      <c r="AW391" s="15" t="s">
        <v>32</v>
      </c>
      <c r="AX391" s="15" t="s">
        <v>76</v>
      </c>
      <c r="AY391" s="275" t="s">
        <v>139</v>
      </c>
    </row>
    <row r="392" s="13" customFormat="1">
      <c r="A392" s="13"/>
      <c r="B392" s="232"/>
      <c r="C392" s="233"/>
      <c r="D392" s="234" t="s">
        <v>150</v>
      </c>
      <c r="E392" s="235" t="s">
        <v>1</v>
      </c>
      <c r="F392" s="236" t="s">
        <v>637</v>
      </c>
      <c r="G392" s="233"/>
      <c r="H392" s="237">
        <v>13.9</v>
      </c>
      <c r="I392" s="238"/>
      <c r="J392" s="233"/>
      <c r="K392" s="233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150</v>
      </c>
      <c r="AU392" s="243" t="s">
        <v>148</v>
      </c>
      <c r="AV392" s="13" t="s">
        <v>148</v>
      </c>
      <c r="AW392" s="13" t="s">
        <v>32</v>
      </c>
      <c r="AX392" s="13" t="s">
        <v>76</v>
      </c>
      <c r="AY392" s="243" t="s">
        <v>139</v>
      </c>
    </row>
    <row r="393" s="13" customFormat="1">
      <c r="A393" s="13"/>
      <c r="B393" s="232"/>
      <c r="C393" s="233"/>
      <c r="D393" s="234" t="s">
        <v>150</v>
      </c>
      <c r="E393" s="235" t="s">
        <v>1</v>
      </c>
      <c r="F393" s="236" t="s">
        <v>638</v>
      </c>
      <c r="G393" s="233"/>
      <c r="H393" s="237">
        <v>24.600000000000001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150</v>
      </c>
      <c r="AU393" s="243" t="s">
        <v>148</v>
      </c>
      <c r="AV393" s="13" t="s">
        <v>148</v>
      </c>
      <c r="AW393" s="13" t="s">
        <v>32</v>
      </c>
      <c r="AX393" s="13" t="s">
        <v>76</v>
      </c>
      <c r="AY393" s="243" t="s">
        <v>139</v>
      </c>
    </row>
    <row r="394" s="15" customFormat="1">
      <c r="A394" s="15"/>
      <c r="B394" s="265"/>
      <c r="C394" s="266"/>
      <c r="D394" s="234" t="s">
        <v>150</v>
      </c>
      <c r="E394" s="267" t="s">
        <v>1</v>
      </c>
      <c r="F394" s="268" t="s">
        <v>636</v>
      </c>
      <c r="G394" s="266"/>
      <c r="H394" s="269">
        <v>38.5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5" t="s">
        <v>150</v>
      </c>
      <c r="AU394" s="275" t="s">
        <v>148</v>
      </c>
      <c r="AV394" s="15" t="s">
        <v>140</v>
      </c>
      <c r="AW394" s="15" t="s">
        <v>32</v>
      </c>
      <c r="AX394" s="15" t="s">
        <v>76</v>
      </c>
      <c r="AY394" s="275" t="s">
        <v>139</v>
      </c>
    </row>
    <row r="395" s="14" customFormat="1">
      <c r="A395" s="14"/>
      <c r="B395" s="244"/>
      <c r="C395" s="245"/>
      <c r="D395" s="234" t="s">
        <v>150</v>
      </c>
      <c r="E395" s="246" t="s">
        <v>1</v>
      </c>
      <c r="F395" s="247" t="s">
        <v>174</v>
      </c>
      <c r="G395" s="245"/>
      <c r="H395" s="248">
        <v>64.373999999999995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150</v>
      </c>
      <c r="AU395" s="254" t="s">
        <v>148</v>
      </c>
      <c r="AV395" s="14" t="s">
        <v>147</v>
      </c>
      <c r="AW395" s="14" t="s">
        <v>32</v>
      </c>
      <c r="AX395" s="14" t="s">
        <v>84</v>
      </c>
      <c r="AY395" s="254" t="s">
        <v>139</v>
      </c>
    </row>
    <row r="396" s="2" customFormat="1" ht="33" customHeight="1">
      <c r="A396" s="39"/>
      <c r="B396" s="40"/>
      <c r="C396" s="219" t="s">
        <v>647</v>
      </c>
      <c r="D396" s="219" t="s">
        <v>142</v>
      </c>
      <c r="E396" s="220" t="s">
        <v>648</v>
      </c>
      <c r="F396" s="221" t="s">
        <v>649</v>
      </c>
      <c r="G396" s="222" t="s">
        <v>163</v>
      </c>
      <c r="H396" s="223">
        <v>64.373999999999995</v>
      </c>
      <c r="I396" s="224"/>
      <c r="J396" s="225">
        <f>ROUND(I396*H396,2)</f>
        <v>0</v>
      </c>
      <c r="K396" s="221" t="s">
        <v>146</v>
      </c>
      <c r="L396" s="45"/>
      <c r="M396" s="226" t="s">
        <v>1</v>
      </c>
      <c r="N396" s="227" t="s">
        <v>42</v>
      </c>
      <c r="O396" s="92"/>
      <c r="P396" s="228">
        <f>O396*H396</f>
        <v>0</v>
      </c>
      <c r="Q396" s="228">
        <v>0.0075799999999999999</v>
      </c>
      <c r="R396" s="228">
        <f>Q396*H396</f>
        <v>0.48795491999999996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225</v>
      </c>
      <c r="AT396" s="230" t="s">
        <v>142</v>
      </c>
      <c r="AU396" s="230" t="s">
        <v>148</v>
      </c>
      <c r="AY396" s="18" t="s">
        <v>139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148</v>
      </c>
      <c r="BK396" s="231">
        <f>ROUND(I396*H396,2)</f>
        <v>0</v>
      </c>
      <c r="BL396" s="18" t="s">
        <v>225</v>
      </c>
      <c r="BM396" s="230" t="s">
        <v>650</v>
      </c>
    </row>
    <row r="397" s="13" customFormat="1">
      <c r="A397" s="13"/>
      <c r="B397" s="232"/>
      <c r="C397" s="233"/>
      <c r="D397" s="234" t="s">
        <v>150</v>
      </c>
      <c r="E397" s="235" t="s">
        <v>1</v>
      </c>
      <c r="F397" s="236" t="s">
        <v>172</v>
      </c>
      <c r="G397" s="233"/>
      <c r="H397" s="237">
        <v>14.1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150</v>
      </c>
      <c r="AU397" s="243" t="s">
        <v>148</v>
      </c>
      <c r="AV397" s="13" t="s">
        <v>148</v>
      </c>
      <c r="AW397" s="13" t="s">
        <v>32</v>
      </c>
      <c r="AX397" s="13" t="s">
        <v>76</v>
      </c>
      <c r="AY397" s="243" t="s">
        <v>139</v>
      </c>
    </row>
    <row r="398" s="13" customFormat="1">
      <c r="A398" s="13"/>
      <c r="B398" s="232"/>
      <c r="C398" s="233"/>
      <c r="D398" s="234" t="s">
        <v>150</v>
      </c>
      <c r="E398" s="235" t="s">
        <v>1</v>
      </c>
      <c r="F398" s="236" t="s">
        <v>173</v>
      </c>
      <c r="G398" s="233"/>
      <c r="H398" s="237">
        <v>5.5999999999999996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150</v>
      </c>
      <c r="AU398" s="243" t="s">
        <v>148</v>
      </c>
      <c r="AV398" s="13" t="s">
        <v>148</v>
      </c>
      <c r="AW398" s="13" t="s">
        <v>32</v>
      </c>
      <c r="AX398" s="13" t="s">
        <v>76</v>
      </c>
      <c r="AY398" s="243" t="s">
        <v>139</v>
      </c>
    </row>
    <row r="399" s="13" customFormat="1">
      <c r="A399" s="13"/>
      <c r="B399" s="232"/>
      <c r="C399" s="233"/>
      <c r="D399" s="234" t="s">
        <v>150</v>
      </c>
      <c r="E399" s="235" t="s">
        <v>1</v>
      </c>
      <c r="F399" s="236" t="s">
        <v>485</v>
      </c>
      <c r="G399" s="233"/>
      <c r="H399" s="237">
        <v>3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150</v>
      </c>
      <c r="AU399" s="243" t="s">
        <v>148</v>
      </c>
      <c r="AV399" s="13" t="s">
        <v>148</v>
      </c>
      <c r="AW399" s="13" t="s">
        <v>32</v>
      </c>
      <c r="AX399" s="13" t="s">
        <v>76</v>
      </c>
      <c r="AY399" s="243" t="s">
        <v>139</v>
      </c>
    </row>
    <row r="400" s="13" customFormat="1">
      <c r="A400" s="13"/>
      <c r="B400" s="232"/>
      <c r="C400" s="233"/>
      <c r="D400" s="234" t="s">
        <v>150</v>
      </c>
      <c r="E400" s="235" t="s">
        <v>1</v>
      </c>
      <c r="F400" s="236" t="s">
        <v>635</v>
      </c>
      <c r="G400" s="233"/>
      <c r="H400" s="237">
        <v>3.1739999999999999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150</v>
      </c>
      <c r="AU400" s="243" t="s">
        <v>148</v>
      </c>
      <c r="AV400" s="13" t="s">
        <v>148</v>
      </c>
      <c r="AW400" s="13" t="s">
        <v>32</v>
      </c>
      <c r="AX400" s="13" t="s">
        <v>76</v>
      </c>
      <c r="AY400" s="243" t="s">
        <v>139</v>
      </c>
    </row>
    <row r="401" s="15" customFormat="1">
      <c r="A401" s="15"/>
      <c r="B401" s="265"/>
      <c r="C401" s="266"/>
      <c r="D401" s="234" t="s">
        <v>150</v>
      </c>
      <c r="E401" s="267" t="s">
        <v>1</v>
      </c>
      <c r="F401" s="268" t="s">
        <v>636</v>
      </c>
      <c r="G401" s="266"/>
      <c r="H401" s="269">
        <v>25.873999999999999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5" t="s">
        <v>150</v>
      </c>
      <c r="AU401" s="275" t="s">
        <v>148</v>
      </c>
      <c r="AV401" s="15" t="s">
        <v>140</v>
      </c>
      <c r="AW401" s="15" t="s">
        <v>32</v>
      </c>
      <c r="AX401" s="15" t="s">
        <v>76</v>
      </c>
      <c r="AY401" s="275" t="s">
        <v>139</v>
      </c>
    </row>
    <row r="402" s="13" customFormat="1">
      <c r="A402" s="13"/>
      <c r="B402" s="232"/>
      <c r="C402" s="233"/>
      <c r="D402" s="234" t="s">
        <v>150</v>
      </c>
      <c r="E402" s="235" t="s">
        <v>1</v>
      </c>
      <c r="F402" s="236" t="s">
        <v>637</v>
      </c>
      <c r="G402" s="233"/>
      <c r="H402" s="237">
        <v>13.9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150</v>
      </c>
      <c r="AU402" s="243" t="s">
        <v>148</v>
      </c>
      <c r="AV402" s="13" t="s">
        <v>148</v>
      </c>
      <c r="AW402" s="13" t="s">
        <v>32</v>
      </c>
      <c r="AX402" s="13" t="s">
        <v>76</v>
      </c>
      <c r="AY402" s="243" t="s">
        <v>139</v>
      </c>
    </row>
    <row r="403" s="13" customFormat="1">
      <c r="A403" s="13"/>
      <c r="B403" s="232"/>
      <c r="C403" s="233"/>
      <c r="D403" s="234" t="s">
        <v>150</v>
      </c>
      <c r="E403" s="235" t="s">
        <v>1</v>
      </c>
      <c r="F403" s="236" t="s">
        <v>638</v>
      </c>
      <c r="G403" s="233"/>
      <c r="H403" s="237">
        <v>24.600000000000001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150</v>
      </c>
      <c r="AU403" s="243" t="s">
        <v>148</v>
      </c>
      <c r="AV403" s="13" t="s">
        <v>148</v>
      </c>
      <c r="AW403" s="13" t="s">
        <v>32</v>
      </c>
      <c r="AX403" s="13" t="s">
        <v>76</v>
      </c>
      <c r="AY403" s="243" t="s">
        <v>139</v>
      </c>
    </row>
    <row r="404" s="15" customFormat="1">
      <c r="A404" s="15"/>
      <c r="B404" s="265"/>
      <c r="C404" s="266"/>
      <c r="D404" s="234" t="s">
        <v>150</v>
      </c>
      <c r="E404" s="267" t="s">
        <v>1</v>
      </c>
      <c r="F404" s="268" t="s">
        <v>636</v>
      </c>
      <c r="G404" s="266"/>
      <c r="H404" s="269">
        <v>38.5</v>
      </c>
      <c r="I404" s="270"/>
      <c r="J404" s="266"/>
      <c r="K404" s="266"/>
      <c r="L404" s="271"/>
      <c r="M404" s="272"/>
      <c r="N404" s="273"/>
      <c r="O404" s="273"/>
      <c r="P404" s="273"/>
      <c r="Q404" s="273"/>
      <c r="R404" s="273"/>
      <c r="S404" s="273"/>
      <c r="T404" s="27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5" t="s">
        <v>150</v>
      </c>
      <c r="AU404" s="275" t="s">
        <v>148</v>
      </c>
      <c r="AV404" s="15" t="s">
        <v>140</v>
      </c>
      <c r="AW404" s="15" t="s">
        <v>32</v>
      </c>
      <c r="AX404" s="15" t="s">
        <v>76</v>
      </c>
      <c r="AY404" s="275" t="s">
        <v>139</v>
      </c>
    </row>
    <row r="405" s="14" customFormat="1">
      <c r="A405" s="14"/>
      <c r="B405" s="244"/>
      <c r="C405" s="245"/>
      <c r="D405" s="234" t="s">
        <v>150</v>
      </c>
      <c r="E405" s="246" t="s">
        <v>1</v>
      </c>
      <c r="F405" s="247" t="s">
        <v>174</v>
      </c>
      <c r="G405" s="245"/>
      <c r="H405" s="248">
        <v>64.373999999999995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150</v>
      </c>
      <c r="AU405" s="254" t="s">
        <v>148</v>
      </c>
      <c r="AV405" s="14" t="s">
        <v>147</v>
      </c>
      <c r="AW405" s="14" t="s">
        <v>32</v>
      </c>
      <c r="AX405" s="14" t="s">
        <v>84</v>
      </c>
      <c r="AY405" s="254" t="s">
        <v>139</v>
      </c>
    </row>
    <row r="406" s="2" customFormat="1" ht="24.15" customHeight="1">
      <c r="A406" s="39"/>
      <c r="B406" s="40"/>
      <c r="C406" s="219" t="s">
        <v>651</v>
      </c>
      <c r="D406" s="219" t="s">
        <v>142</v>
      </c>
      <c r="E406" s="220" t="s">
        <v>652</v>
      </c>
      <c r="F406" s="221" t="s">
        <v>653</v>
      </c>
      <c r="G406" s="222" t="s">
        <v>163</v>
      </c>
      <c r="H406" s="223">
        <v>27.574000000000002</v>
      </c>
      <c r="I406" s="224"/>
      <c r="J406" s="225">
        <f>ROUND(I406*H406,2)</f>
        <v>0</v>
      </c>
      <c r="K406" s="221" t="s">
        <v>146</v>
      </c>
      <c r="L406" s="45"/>
      <c r="M406" s="226" t="s">
        <v>1</v>
      </c>
      <c r="N406" s="227" t="s">
        <v>42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0.0030000000000000001</v>
      </c>
      <c r="T406" s="229">
        <f>S406*H406</f>
        <v>0.082722000000000004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225</v>
      </c>
      <c r="AT406" s="230" t="s">
        <v>142</v>
      </c>
      <c r="AU406" s="230" t="s">
        <v>148</v>
      </c>
      <c r="AY406" s="18" t="s">
        <v>139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148</v>
      </c>
      <c r="BK406" s="231">
        <f>ROUND(I406*H406,2)</f>
        <v>0</v>
      </c>
      <c r="BL406" s="18" t="s">
        <v>225</v>
      </c>
      <c r="BM406" s="230" t="s">
        <v>654</v>
      </c>
    </row>
    <row r="407" s="13" customFormat="1">
      <c r="A407" s="13"/>
      <c r="B407" s="232"/>
      <c r="C407" s="233"/>
      <c r="D407" s="234" t="s">
        <v>150</v>
      </c>
      <c r="E407" s="235" t="s">
        <v>1</v>
      </c>
      <c r="F407" s="236" t="s">
        <v>340</v>
      </c>
      <c r="G407" s="233"/>
      <c r="H407" s="237">
        <v>24.399999999999999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150</v>
      </c>
      <c r="AU407" s="243" t="s">
        <v>148</v>
      </c>
      <c r="AV407" s="13" t="s">
        <v>148</v>
      </c>
      <c r="AW407" s="13" t="s">
        <v>32</v>
      </c>
      <c r="AX407" s="13" t="s">
        <v>76</v>
      </c>
      <c r="AY407" s="243" t="s">
        <v>139</v>
      </c>
    </row>
    <row r="408" s="13" customFormat="1">
      <c r="A408" s="13"/>
      <c r="B408" s="232"/>
      <c r="C408" s="233"/>
      <c r="D408" s="234" t="s">
        <v>150</v>
      </c>
      <c r="E408" s="235" t="s">
        <v>1</v>
      </c>
      <c r="F408" s="236" t="s">
        <v>655</v>
      </c>
      <c r="G408" s="233"/>
      <c r="H408" s="237">
        <v>3.1739999999999999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150</v>
      </c>
      <c r="AU408" s="243" t="s">
        <v>148</v>
      </c>
      <c r="AV408" s="13" t="s">
        <v>148</v>
      </c>
      <c r="AW408" s="13" t="s">
        <v>32</v>
      </c>
      <c r="AX408" s="13" t="s">
        <v>76</v>
      </c>
      <c r="AY408" s="243" t="s">
        <v>139</v>
      </c>
    </row>
    <row r="409" s="14" customFormat="1">
      <c r="A409" s="14"/>
      <c r="B409" s="244"/>
      <c r="C409" s="245"/>
      <c r="D409" s="234" t="s">
        <v>150</v>
      </c>
      <c r="E409" s="246" t="s">
        <v>1</v>
      </c>
      <c r="F409" s="247" t="s">
        <v>174</v>
      </c>
      <c r="G409" s="245"/>
      <c r="H409" s="248">
        <v>27.573999999999998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150</v>
      </c>
      <c r="AU409" s="254" t="s">
        <v>148</v>
      </c>
      <c r="AV409" s="14" t="s">
        <v>147</v>
      </c>
      <c r="AW409" s="14" t="s">
        <v>32</v>
      </c>
      <c r="AX409" s="14" t="s">
        <v>84</v>
      </c>
      <c r="AY409" s="254" t="s">
        <v>139</v>
      </c>
    </row>
    <row r="410" s="2" customFormat="1" ht="16.5" customHeight="1">
      <c r="A410" s="39"/>
      <c r="B410" s="40"/>
      <c r="C410" s="219" t="s">
        <v>656</v>
      </c>
      <c r="D410" s="219" t="s">
        <v>142</v>
      </c>
      <c r="E410" s="220" t="s">
        <v>657</v>
      </c>
      <c r="F410" s="221" t="s">
        <v>658</v>
      </c>
      <c r="G410" s="222" t="s">
        <v>163</v>
      </c>
      <c r="H410" s="223">
        <v>64.373999999999995</v>
      </c>
      <c r="I410" s="224"/>
      <c r="J410" s="225">
        <f>ROUND(I410*H410,2)</f>
        <v>0</v>
      </c>
      <c r="K410" s="221" t="s">
        <v>146</v>
      </c>
      <c r="L410" s="45"/>
      <c r="M410" s="226" t="s">
        <v>1</v>
      </c>
      <c r="N410" s="227" t="s">
        <v>42</v>
      </c>
      <c r="O410" s="92"/>
      <c r="P410" s="228">
        <f>O410*H410</f>
        <v>0</v>
      </c>
      <c r="Q410" s="228">
        <v>0.00029999999999999997</v>
      </c>
      <c r="R410" s="228">
        <f>Q410*H410</f>
        <v>0.019312199999999998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225</v>
      </c>
      <c r="AT410" s="230" t="s">
        <v>142</v>
      </c>
      <c r="AU410" s="230" t="s">
        <v>148</v>
      </c>
      <c r="AY410" s="18" t="s">
        <v>139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148</v>
      </c>
      <c r="BK410" s="231">
        <f>ROUND(I410*H410,2)</f>
        <v>0</v>
      </c>
      <c r="BL410" s="18" t="s">
        <v>225</v>
      </c>
      <c r="BM410" s="230" t="s">
        <v>659</v>
      </c>
    </row>
    <row r="411" s="13" customFormat="1">
      <c r="A411" s="13"/>
      <c r="B411" s="232"/>
      <c r="C411" s="233"/>
      <c r="D411" s="234" t="s">
        <v>150</v>
      </c>
      <c r="E411" s="235" t="s">
        <v>1</v>
      </c>
      <c r="F411" s="236" t="s">
        <v>172</v>
      </c>
      <c r="G411" s="233"/>
      <c r="H411" s="237">
        <v>14.1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150</v>
      </c>
      <c r="AU411" s="243" t="s">
        <v>148</v>
      </c>
      <c r="AV411" s="13" t="s">
        <v>148</v>
      </c>
      <c r="AW411" s="13" t="s">
        <v>32</v>
      </c>
      <c r="AX411" s="13" t="s">
        <v>76</v>
      </c>
      <c r="AY411" s="243" t="s">
        <v>139</v>
      </c>
    </row>
    <row r="412" s="13" customFormat="1">
      <c r="A412" s="13"/>
      <c r="B412" s="232"/>
      <c r="C412" s="233"/>
      <c r="D412" s="234" t="s">
        <v>150</v>
      </c>
      <c r="E412" s="235" t="s">
        <v>1</v>
      </c>
      <c r="F412" s="236" t="s">
        <v>173</v>
      </c>
      <c r="G412" s="233"/>
      <c r="H412" s="237">
        <v>5.5999999999999996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150</v>
      </c>
      <c r="AU412" s="243" t="s">
        <v>148</v>
      </c>
      <c r="AV412" s="13" t="s">
        <v>148</v>
      </c>
      <c r="AW412" s="13" t="s">
        <v>32</v>
      </c>
      <c r="AX412" s="13" t="s">
        <v>76</v>
      </c>
      <c r="AY412" s="243" t="s">
        <v>139</v>
      </c>
    </row>
    <row r="413" s="13" customFormat="1">
      <c r="A413" s="13"/>
      <c r="B413" s="232"/>
      <c r="C413" s="233"/>
      <c r="D413" s="234" t="s">
        <v>150</v>
      </c>
      <c r="E413" s="235" t="s">
        <v>1</v>
      </c>
      <c r="F413" s="236" t="s">
        <v>485</v>
      </c>
      <c r="G413" s="233"/>
      <c r="H413" s="237">
        <v>3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150</v>
      </c>
      <c r="AU413" s="243" t="s">
        <v>148</v>
      </c>
      <c r="AV413" s="13" t="s">
        <v>148</v>
      </c>
      <c r="AW413" s="13" t="s">
        <v>32</v>
      </c>
      <c r="AX413" s="13" t="s">
        <v>76</v>
      </c>
      <c r="AY413" s="243" t="s">
        <v>139</v>
      </c>
    </row>
    <row r="414" s="13" customFormat="1">
      <c r="A414" s="13"/>
      <c r="B414" s="232"/>
      <c r="C414" s="233"/>
      <c r="D414" s="234" t="s">
        <v>150</v>
      </c>
      <c r="E414" s="235" t="s">
        <v>1</v>
      </c>
      <c r="F414" s="236" t="s">
        <v>635</v>
      </c>
      <c r="G414" s="233"/>
      <c r="H414" s="237">
        <v>3.1739999999999999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150</v>
      </c>
      <c r="AU414" s="243" t="s">
        <v>148</v>
      </c>
      <c r="AV414" s="13" t="s">
        <v>148</v>
      </c>
      <c r="AW414" s="13" t="s">
        <v>32</v>
      </c>
      <c r="AX414" s="13" t="s">
        <v>76</v>
      </c>
      <c r="AY414" s="243" t="s">
        <v>139</v>
      </c>
    </row>
    <row r="415" s="15" customFormat="1">
      <c r="A415" s="15"/>
      <c r="B415" s="265"/>
      <c r="C415" s="266"/>
      <c r="D415" s="234" t="s">
        <v>150</v>
      </c>
      <c r="E415" s="267" t="s">
        <v>1</v>
      </c>
      <c r="F415" s="268" t="s">
        <v>636</v>
      </c>
      <c r="G415" s="266"/>
      <c r="H415" s="269">
        <v>25.873999999999999</v>
      </c>
      <c r="I415" s="270"/>
      <c r="J415" s="266"/>
      <c r="K415" s="266"/>
      <c r="L415" s="271"/>
      <c r="M415" s="272"/>
      <c r="N415" s="273"/>
      <c r="O415" s="273"/>
      <c r="P415" s="273"/>
      <c r="Q415" s="273"/>
      <c r="R415" s="273"/>
      <c r="S415" s="273"/>
      <c r="T415" s="27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5" t="s">
        <v>150</v>
      </c>
      <c r="AU415" s="275" t="s">
        <v>148</v>
      </c>
      <c r="AV415" s="15" t="s">
        <v>140</v>
      </c>
      <c r="AW415" s="15" t="s">
        <v>32</v>
      </c>
      <c r="AX415" s="15" t="s">
        <v>76</v>
      </c>
      <c r="AY415" s="275" t="s">
        <v>139</v>
      </c>
    </row>
    <row r="416" s="13" customFormat="1">
      <c r="A416" s="13"/>
      <c r="B416" s="232"/>
      <c r="C416" s="233"/>
      <c r="D416" s="234" t="s">
        <v>150</v>
      </c>
      <c r="E416" s="235" t="s">
        <v>1</v>
      </c>
      <c r="F416" s="236" t="s">
        <v>637</v>
      </c>
      <c r="G416" s="233"/>
      <c r="H416" s="237">
        <v>13.9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150</v>
      </c>
      <c r="AU416" s="243" t="s">
        <v>148</v>
      </c>
      <c r="AV416" s="13" t="s">
        <v>148</v>
      </c>
      <c r="AW416" s="13" t="s">
        <v>32</v>
      </c>
      <c r="AX416" s="13" t="s">
        <v>76</v>
      </c>
      <c r="AY416" s="243" t="s">
        <v>139</v>
      </c>
    </row>
    <row r="417" s="13" customFormat="1">
      <c r="A417" s="13"/>
      <c r="B417" s="232"/>
      <c r="C417" s="233"/>
      <c r="D417" s="234" t="s">
        <v>150</v>
      </c>
      <c r="E417" s="235" t="s">
        <v>1</v>
      </c>
      <c r="F417" s="236" t="s">
        <v>638</v>
      </c>
      <c r="G417" s="233"/>
      <c r="H417" s="237">
        <v>24.600000000000001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150</v>
      </c>
      <c r="AU417" s="243" t="s">
        <v>148</v>
      </c>
      <c r="AV417" s="13" t="s">
        <v>148</v>
      </c>
      <c r="AW417" s="13" t="s">
        <v>32</v>
      </c>
      <c r="AX417" s="13" t="s">
        <v>76</v>
      </c>
      <c r="AY417" s="243" t="s">
        <v>139</v>
      </c>
    </row>
    <row r="418" s="15" customFormat="1">
      <c r="A418" s="15"/>
      <c r="B418" s="265"/>
      <c r="C418" s="266"/>
      <c r="D418" s="234" t="s">
        <v>150</v>
      </c>
      <c r="E418" s="267" t="s">
        <v>1</v>
      </c>
      <c r="F418" s="268" t="s">
        <v>636</v>
      </c>
      <c r="G418" s="266"/>
      <c r="H418" s="269">
        <v>38.5</v>
      </c>
      <c r="I418" s="270"/>
      <c r="J418" s="266"/>
      <c r="K418" s="266"/>
      <c r="L418" s="271"/>
      <c r="M418" s="272"/>
      <c r="N418" s="273"/>
      <c r="O418" s="273"/>
      <c r="P418" s="273"/>
      <c r="Q418" s="273"/>
      <c r="R418" s="273"/>
      <c r="S418" s="273"/>
      <c r="T418" s="27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5" t="s">
        <v>150</v>
      </c>
      <c r="AU418" s="275" t="s">
        <v>148</v>
      </c>
      <c r="AV418" s="15" t="s">
        <v>140</v>
      </c>
      <c r="AW418" s="15" t="s">
        <v>32</v>
      </c>
      <c r="AX418" s="15" t="s">
        <v>76</v>
      </c>
      <c r="AY418" s="275" t="s">
        <v>139</v>
      </c>
    </row>
    <row r="419" s="14" customFormat="1">
      <c r="A419" s="14"/>
      <c r="B419" s="244"/>
      <c r="C419" s="245"/>
      <c r="D419" s="234" t="s">
        <v>150</v>
      </c>
      <c r="E419" s="246" t="s">
        <v>1</v>
      </c>
      <c r="F419" s="247" t="s">
        <v>174</v>
      </c>
      <c r="G419" s="245"/>
      <c r="H419" s="248">
        <v>64.373999999999995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150</v>
      </c>
      <c r="AU419" s="254" t="s">
        <v>148</v>
      </c>
      <c r="AV419" s="14" t="s">
        <v>147</v>
      </c>
      <c r="AW419" s="14" t="s">
        <v>32</v>
      </c>
      <c r="AX419" s="14" t="s">
        <v>84</v>
      </c>
      <c r="AY419" s="254" t="s">
        <v>139</v>
      </c>
    </row>
    <row r="420" s="2" customFormat="1" ht="16.5" customHeight="1">
      <c r="A420" s="39"/>
      <c r="B420" s="40"/>
      <c r="C420" s="255" t="s">
        <v>660</v>
      </c>
      <c r="D420" s="255" t="s">
        <v>230</v>
      </c>
      <c r="E420" s="256" t="s">
        <v>661</v>
      </c>
      <c r="F420" s="257" t="s">
        <v>662</v>
      </c>
      <c r="G420" s="258" t="s">
        <v>163</v>
      </c>
      <c r="H420" s="259">
        <v>70.811000000000007</v>
      </c>
      <c r="I420" s="260"/>
      <c r="J420" s="261">
        <f>ROUND(I420*H420,2)</f>
        <v>0</v>
      </c>
      <c r="K420" s="257" t="s">
        <v>146</v>
      </c>
      <c r="L420" s="262"/>
      <c r="M420" s="263" t="s">
        <v>1</v>
      </c>
      <c r="N420" s="264" t="s">
        <v>42</v>
      </c>
      <c r="O420" s="92"/>
      <c r="P420" s="228">
        <f>O420*H420</f>
        <v>0</v>
      </c>
      <c r="Q420" s="228">
        <v>0.0028300000000000001</v>
      </c>
      <c r="R420" s="228">
        <f>Q420*H420</f>
        <v>0.20039513000000003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315</v>
      </c>
      <c r="AT420" s="230" t="s">
        <v>230</v>
      </c>
      <c r="AU420" s="230" t="s">
        <v>148</v>
      </c>
      <c r="AY420" s="18" t="s">
        <v>139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148</v>
      </c>
      <c r="BK420" s="231">
        <f>ROUND(I420*H420,2)</f>
        <v>0</v>
      </c>
      <c r="BL420" s="18" t="s">
        <v>225</v>
      </c>
      <c r="BM420" s="230" t="s">
        <v>663</v>
      </c>
    </row>
    <row r="421" s="13" customFormat="1">
      <c r="A421" s="13"/>
      <c r="B421" s="232"/>
      <c r="C421" s="233"/>
      <c r="D421" s="234" t="s">
        <v>150</v>
      </c>
      <c r="E421" s="233"/>
      <c r="F421" s="236" t="s">
        <v>664</v>
      </c>
      <c r="G421" s="233"/>
      <c r="H421" s="237">
        <v>70.811000000000007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150</v>
      </c>
      <c r="AU421" s="243" t="s">
        <v>148</v>
      </c>
      <c r="AV421" s="13" t="s">
        <v>148</v>
      </c>
      <c r="AW421" s="13" t="s">
        <v>4</v>
      </c>
      <c r="AX421" s="13" t="s">
        <v>84</v>
      </c>
      <c r="AY421" s="243" t="s">
        <v>139</v>
      </c>
    </row>
    <row r="422" s="2" customFormat="1" ht="16.5" customHeight="1">
      <c r="A422" s="39"/>
      <c r="B422" s="40"/>
      <c r="C422" s="219" t="s">
        <v>665</v>
      </c>
      <c r="D422" s="219" t="s">
        <v>142</v>
      </c>
      <c r="E422" s="220" t="s">
        <v>666</v>
      </c>
      <c r="F422" s="221" t="s">
        <v>667</v>
      </c>
      <c r="G422" s="222" t="s">
        <v>266</v>
      </c>
      <c r="H422" s="223">
        <v>53.740000000000002</v>
      </c>
      <c r="I422" s="224"/>
      <c r="J422" s="225">
        <f>ROUND(I422*H422,2)</f>
        <v>0</v>
      </c>
      <c r="K422" s="221" t="s">
        <v>146</v>
      </c>
      <c r="L422" s="45"/>
      <c r="M422" s="226" t="s">
        <v>1</v>
      </c>
      <c r="N422" s="227" t="s">
        <v>42</v>
      </c>
      <c r="O422" s="92"/>
      <c r="P422" s="228">
        <f>O422*H422</f>
        <v>0</v>
      </c>
      <c r="Q422" s="228">
        <v>1.0000000000000001E-05</v>
      </c>
      <c r="R422" s="228">
        <f>Q422*H422</f>
        <v>0.00053740000000000005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225</v>
      </c>
      <c r="AT422" s="230" t="s">
        <v>142</v>
      </c>
      <c r="AU422" s="230" t="s">
        <v>148</v>
      </c>
      <c r="AY422" s="18" t="s">
        <v>139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148</v>
      </c>
      <c r="BK422" s="231">
        <f>ROUND(I422*H422,2)</f>
        <v>0</v>
      </c>
      <c r="BL422" s="18" t="s">
        <v>225</v>
      </c>
      <c r="BM422" s="230" t="s">
        <v>668</v>
      </c>
    </row>
    <row r="423" s="13" customFormat="1">
      <c r="A423" s="13"/>
      <c r="B423" s="232"/>
      <c r="C423" s="233"/>
      <c r="D423" s="234" t="s">
        <v>150</v>
      </c>
      <c r="E423" s="235" t="s">
        <v>1</v>
      </c>
      <c r="F423" s="236" t="s">
        <v>669</v>
      </c>
      <c r="G423" s="233"/>
      <c r="H423" s="237">
        <v>10.6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150</v>
      </c>
      <c r="AU423" s="243" t="s">
        <v>148</v>
      </c>
      <c r="AV423" s="13" t="s">
        <v>148</v>
      </c>
      <c r="AW423" s="13" t="s">
        <v>32</v>
      </c>
      <c r="AX423" s="13" t="s">
        <v>76</v>
      </c>
      <c r="AY423" s="243" t="s">
        <v>139</v>
      </c>
    </row>
    <row r="424" s="13" customFormat="1">
      <c r="A424" s="13"/>
      <c r="B424" s="232"/>
      <c r="C424" s="233"/>
      <c r="D424" s="234" t="s">
        <v>150</v>
      </c>
      <c r="E424" s="235" t="s">
        <v>1</v>
      </c>
      <c r="F424" s="236" t="s">
        <v>670</v>
      </c>
      <c r="G424" s="233"/>
      <c r="H424" s="237">
        <v>3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150</v>
      </c>
      <c r="AU424" s="243" t="s">
        <v>148</v>
      </c>
      <c r="AV424" s="13" t="s">
        <v>148</v>
      </c>
      <c r="AW424" s="13" t="s">
        <v>32</v>
      </c>
      <c r="AX424" s="13" t="s">
        <v>76</v>
      </c>
      <c r="AY424" s="243" t="s">
        <v>139</v>
      </c>
    </row>
    <row r="425" s="13" customFormat="1">
      <c r="A425" s="13"/>
      <c r="B425" s="232"/>
      <c r="C425" s="233"/>
      <c r="D425" s="234" t="s">
        <v>150</v>
      </c>
      <c r="E425" s="235" t="s">
        <v>1</v>
      </c>
      <c r="F425" s="236" t="s">
        <v>671</v>
      </c>
      <c r="G425" s="233"/>
      <c r="H425" s="237">
        <v>15.08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150</v>
      </c>
      <c r="AU425" s="243" t="s">
        <v>148</v>
      </c>
      <c r="AV425" s="13" t="s">
        <v>148</v>
      </c>
      <c r="AW425" s="13" t="s">
        <v>32</v>
      </c>
      <c r="AX425" s="13" t="s">
        <v>76</v>
      </c>
      <c r="AY425" s="243" t="s">
        <v>139</v>
      </c>
    </row>
    <row r="426" s="13" customFormat="1">
      <c r="A426" s="13"/>
      <c r="B426" s="232"/>
      <c r="C426" s="233"/>
      <c r="D426" s="234" t="s">
        <v>150</v>
      </c>
      <c r="E426" s="235" t="s">
        <v>1</v>
      </c>
      <c r="F426" s="236" t="s">
        <v>672</v>
      </c>
      <c r="G426" s="233"/>
      <c r="H426" s="237">
        <v>25.059999999999999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150</v>
      </c>
      <c r="AU426" s="243" t="s">
        <v>148</v>
      </c>
      <c r="AV426" s="13" t="s">
        <v>148</v>
      </c>
      <c r="AW426" s="13" t="s">
        <v>32</v>
      </c>
      <c r="AX426" s="13" t="s">
        <v>76</v>
      </c>
      <c r="AY426" s="243" t="s">
        <v>139</v>
      </c>
    </row>
    <row r="427" s="14" customFormat="1">
      <c r="A427" s="14"/>
      <c r="B427" s="244"/>
      <c r="C427" s="245"/>
      <c r="D427" s="234" t="s">
        <v>150</v>
      </c>
      <c r="E427" s="246" t="s">
        <v>1</v>
      </c>
      <c r="F427" s="247" t="s">
        <v>174</v>
      </c>
      <c r="G427" s="245"/>
      <c r="H427" s="248">
        <v>53.739999999999995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150</v>
      </c>
      <c r="AU427" s="254" t="s">
        <v>148</v>
      </c>
      <c r="AV427" s="14" t="s">
        <v>147</v>
      </c>
      <c r="AW427" s="14" t="s">
        <v>32</v>
      </c>
      <c r="AX427" s="14" t="s">
        <v>84</v>
      </c>
      <c r="AY427" s="254" t="s">
        <v>139</v>
      </c>
    </row>
    <row r="428" s="2" customFormat="1" ht="16.5" customHeight="1">
      <c r="A428" s="39"/>
      <c r="B428" s="40"/>
      <c r="C428" s="255" t="s">
        <v>673</v>
      </c>
      <c r="D428" s="255" t="s">
        <v>230</v>
      </c>
      <c r="E428" s="256" t="s">
        <v>674</v>
      </c>
      <c r="F428" s="257" t="s">
        <v>675</v>
      </c>
      <c r="G428" s="258" t="s">
        <v>266</v>
      </c>
      <c r="H428" s="259">
        <v>59.113999999999997</v>
      </c>
      <c r="I428" s="260"/>
      <c r="J428" s="261">
        <f>ROUND(I428*H428,2)</f>
        <v>0</v>
      </c>
      <c r="K428" s="257" t="s">
        <v>146</v>
      </c>
      <c r="L428" s="262"/>
      <c r="M428" s="263" t="s">
        <v>1</v>
      </c>
      <c r="N428" s="264" t="s">
        <v>42</v>
      </c>
      <c r="O428" s="92"/>
      <c r="P428" s="228">
        <f>O428*H428</f>
        <v>0</v>
      </c>
      <c r="Q428" s="228">
        <v>0.00022000000000000001</v>
      </c>
      <c r="R428" s="228">
        <f>Q428*H428</f>
        <v>0.013005080000000001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315</v>
      </c>
      <c r="AT428" s="230" t="s">
        <v>230</v>
      </c>
      <c r="AU428" s="230" t="s">
        <v>148</v>
      </c>
      <c r="AY428" s="18" t="s">
        <v>139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148</v>
      </c>
      <c r="BK428" s="231">
        <f>ROUND(I428*H428,2)</f>
        <v>0</v>
      </c>
      <c r="BL428" s="18" t="s">
        <v>225</v>
      </c>
      <c r="BM428" s="230" t="s">
        <v>676</v>
      </c>
    </row>
    <row r="429" s="13" customFormat="1">
      <c r="A429" s="13"/>
      <c r="B429" s="232"/>
      <c r="C429" s="233"/>
      <c r="D429" s="234" t="s">
        <v>150</v>
      </c>
      <c r="E429" s="233"/>
      <c r="F429" s="236" t="s">
        <v>677</v>
      </c>
      <c r="G429" s="233"/>
      <c r="H429" s="237">
        <v>59.113999999999997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150</v>
      </c>
      <c r="AU429" s="243" t="s">
        <v>148</v>
      </c>
      <c r="AV429" s="13" t="s">
        <v>148</v>
      </c>
      <c r="AW429" s="13" t="s">
        <v>4</v>
      </c>
      <c r="AX429" s="13" t="s">
        <v>84</v>
      </c>
      <c r="AY429" s="243" t="s">
        <v>139</v>
      </c>
    </row>
    <row r="430" s="2" customFormat="1" ht="16.5" customHeight="1">
      <c r="A430" s="39"/>
      <c r="B430" s="40"/>
      <c r="C430" s="219" t="s">
        <v>678</v>
      </c>
      <c r="D430" s="219" t="s">
        <v>142</v>
      </c>
      <c r="E430" s="220" t="s">
        <v>679</v>
      </c>
      <c r="F430" s="221" t="s">
        <v>680</v>
      </c>
      <c r="G430" s="222" t="s">
        <v>266</v>
      </c>
      <c r="H430" s="223">
        <v>2.2999999999999998</v>
      </c>
      <c r="I430" s="224"/>
      <c r="J430" s="225">
        <f>ROUND(I430*H430,2)</f>
        <v>0</v>
      </c>
      <c r="K430" s="221" t="s">
        <v>146</v>
      </c>
      <c r="L430" s="45"/>
      <c r="M430" s="226" t="s">
        <v>1</v>
      </c>
      <c r="N430" s="227" t="s">
        <v>42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225</v>
      </c>
      <c r="AT430" s="230" t="s">
        <v>142</v>
      </c>
      <c r="AU430" s="230" t="s">
        <v>148</v>
      </c>
      <c r="AY430" s="18" t="s">
        <v>139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148</v>
      </c>
      <c r="BK430" s="231">
        <f>ROUND(I430*H430,2)</f>
        <v>0</v>
      </c>
      <c r="BL430" s="18" t="s">
        <v>225</v>
      </c>
      <c r="BM430" s="230" t="s">
        <v>681</v>
      </c>
    </row>
    <row r="431" s="13" customFormat="1">
      <c r="A431" s="13"/>
      <c r="B431" s="232"/>
      <c r="C431" s="233"/>
      <c r="D431" s="234" t="s">
        <v>150</v>
      </c>
      <c r="E431" s="235" t="s">
        <v>1</v>
      </c>
      <c r="F431" s="236" t="s">
        <v>682</v>
      </c>
      <c r="G431" s="233"/>
      <c r="H431" s="237">
        <v>1.6000000000000001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150</v>
      </c>
      <c r="AU431" s="243" t="s">
        <v>148</v>
      </c>
      <c r="AV431" s="13" t="s">
        <v>148</v>
      </c>
      <c r="AW431" s="13" t="s">
        <v>32</v>
      </c>
      <c r="AX431" s="13" t="s">
        <v>76</v>
      </c>
      <c r="AY431" s="243" t="s">
        <v>139</v>
      </c>
    </row>
    <row r="432" s="13" customFormat="1">
      <c r="A432" s="13"/>
      <c r="B432" s="232"/>
      <c r="C432" s="233"/>
      <c r="D432" s="234" t="s">
        <v>150</v>
      </c>
      <c r="E432" s="235" t="s">
        <v>1</v>
      </c>
      <c r="F432" s="236" t="s">
        <v>683</v>
      </c>
      <c r="G432" s="233"/>
      <c r="H432" s="237">
        <v>0.69999999999999996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150</v>
      </c>
      <c r="AU432" s="243" t="s">
        <v>148</v>
      </c>
      <c r="AV432" s="13" t="s">
        <v>148</v>
      </c>
      <c r="AW432" s="13" t="s">
        <v>32</v>
      </c>
      <c r="AX432" s="13" t="s">
        <v>76</v>
      </c>
      <c r="AY432" s="243" t="s">
        <v>139</v>
      </c>
    </row>
    <row r="433" s="14" customFormat="1">
      <c r="A433" s="14"/>
      <c r="B433" s="244"/>
      <c r="C433" s="245"/>
      <c r="D433" s="234" t="s">
        <v>150</v>
      </c>
      <c r="E433" s="246" t="s">
        <v>1</v>
      </c>
      <c r="F433" s="247" t="s">
        <v>174</v>
      </c>
      <c r="G433" s="245"/>
      <c r="H433" s="248">
        <v>2.2999999999999998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150</v>
      </c>
      <c r="AU433" s="254" t="s">
        <v>148</v>
      </c>
      <c r="AV433" s="14" t="s">
        <v>147</v>
      </c>
      <c r="AW433" s="14" t="s">
        <v>32</v>
      </c>
      <c r="AX433" s="14" t="s">
        <v>84</v>
      </c>
      <c r="AY433" s="254" t="s">
        <v>139</v>
      </c>
    </row>
    <row r="434" s="2" customFormat="1" ht="24.15" customHeight="1">
      <c r="A434" s="39"/>
      <c r="B434" s="40"/>
      <c r="C434" s="255" t="s">
        <v>684</v>
      </c>
      <c r="D434" s="255" t="s">
        <v>230</v>
      </c>
      <c r="E434" s="256" t="s">
        <v>685</v>
      </c>
      <c r="F434" s="257" t="s">
        <v>686</v>
      </c>
      <c r="G434" s="258" t="s">
        <v>266</v>
      </c>
      <c r="H434" s="259">
        <v>2.3460000000000001</v>
      </c>
      <c r="I434" s="260"/>
      <c r="J434" s="261">
        <f>ROUND(I434*H434,2)</f>
        <v>0</v>
      </c>
      <c r="K434" s="257" t="s">
        <v>146</v>
      </c>
      <c r="L434" s="262"/>
      <c r="M434" s="263" t="s">
        <v>1</v>
      </c>
      <c r="N434" s="264" t="s">
        <v>42</v>
      </c>
      <c r="O434" s="92"/>
      <c r="P434" s="228">
        <f>O434*H434</f>
        <v>0</v>
      </c>
      <c r="Q434" s="228">
        <v>0.00020000000000000001</v>
      </c>
      <c r="R434" s="228">
        <f>Q434*H434</f>
        <v>0.00046920000000000002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315</v>
      </c>
      <c r="AT434" s="230" t="s">
        <v>230</v>
      </c>
      <c r="AU434" s="230" t="s">
        <v>148</v>
      </c>
      <c r="AY434" s="18" t="s">
        <v>139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148</v>
      </c>
      <c r="BK434" s="231">
        <f>ROUND(I434*H434,2)</f>
        <v>0</v>
      </c>
      <c r="BL434" s="18" t="s">
        <v>225</v>
      </c>
      <c r="BM434" s="230" t="s">
        <v>687</v>
      </c>
    </row>
    <row r="435" s="13" customFormat="1">
      <c r="A435" s="13"/>
      <c r="B435" s="232"/>
      <c r="C435" s="233"/>
      <c r="D435" s="234" t="s">
        <v>150</v>
      </c>
      <c r="E435" s="233"/>
      <c r="F435" s="236" t="s">
        <v>688</v>
      </c>
      <c r="G435" s="233"/>
      <c r="H435" s="237">
        <v>2.3460000000000001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150</v>
      </c>
      <c r="AU435" s="243" t="s">
        <v>148</v>
      </c>
      <c r="AV435" s="13" t="s">
        <v>148</v>
      </c>
      <c r="AW435" s="13" t="s">
        <v>4</v>
      </c>
      <c r="AX435" s="13" t="s">
        <v>84</v>
      </c>
      <c r="AY435" s="243" t="s">
        <v>139</v>
      </c>
    </row>
    <row r="436" s="2" customFormat="1" ht="24.15" customHeight="1">
      <c r="A436" s="39"/>
      <c r="B436" s="40"/>
      <c r="C436" s="219" t="s">
        <v>689</v>
      </c>
      <c r="D436" s="219" t="s">
        <v>142</v>
      </c>
      <c r="E436" s="220" t="s">
        <v>690</v>
      </c>
      <c r="F436" s="221" t="s">
        <v>691</v>
      </c>
      <c r="G436" s="222" t="s">
        <v>163</v>
      </c>
      <c r="H436" s="223">
        <v>64.373999999999995</v>
      </c>
      <c r="I436" s="224"/>
      <c r="J436" s="225">
        <f>ROUND(I436*H436,2)</f>
        <v>0</v>
      </c>
      <c r="K436" s="221" t="s">
        <v>146</v>
      </c>
      <c r="L436" s="45"/>
      <c r="M436" s="226" t="s">
        <v>1</v>
      </c>
      <c r="N436" s="227" t="s">
        <v>42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225</v>
      </c>
      <c r="AT436" s="230" t="s">
        <v>142</v>
      </c>
      <c r="AU436" s="230" t="s">
        <v>148</v>
      </c>
      <c r="AY436" s="18" t="s">
        <v>139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148</v>
      </c>
      <c r="BK436" s="231">
        <f>ROUND(I436*H436,2)</f>
        <v>0</v>
      </c>
      <c r="BL436" s="18" t="s">
        <v>225</v>
      </c>
      <c r="BM436" s="230" t="s">
        <v>692</v>
      </c>
    </row>
    <row r="437" s="2" customFormat="1" ht="24.15" customHeight="1">
      <c r="A437" s="39"/>
      <c r="B437" s="40"/>
      <c r="C437" s="219" t="s">
        <v>693</v>
      </c>
      <c r="D437" s="219" t="s">
        <v>142</v>
      </c>
      <c r="E437" s="220" t="s">
        <v>694</v>
      </c>
      <c r="F437" s="221" t="s">
        <v>695</v>
      </c>
      <c r="G437" s="222" t="s">
        <v>158</v>
      </c>
      <c r="H437" s="223">
        <v>0.76400000000000001</v>
      </c>
      <c r="I437" s="224"/>
      <c r="J437" s="225">
        <f>ROUND(I437*H437,2)</f>
        <v>0</v>
      </c>
      <c r="K437" s="221" t="s">
        <v>146</v>
      </c>
      <c r="L437" s="45"/>
      <c r="M437" s="226" t="s">
        <v>1</v>
      </c>
      <c r="N437" s="227" t="s">
        <v>42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225</v>
      </c>
      <c r="AT437" s="230" t="s">
        <v>142</v>
      </c>
      <c r="AU437" s="230" t="s">
        <v>148</v>
      </c>
      <c r="AY437" s="18" t="s">
        <v>139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148</v>
      </c>
      <c r="BK437" s="231">
        <f>ROUND(I437*H437,2)</f>
        <v>0</v>
      </c>
      <c r="BL437" s="18" t="s">
        <v>225</v>
      </c>
      <c r="BM437" s="230" t="s">
        <v>696</v>
      </c>
    </row>
    <row r="438" s="2" customFormat="1" ht="24.15" customHeight="1">
      <c r="A438" s="39"/>
      <c r="B438" s="40"/>
      <c r="C438" s="219" t="s">
        <v>697</v>
      </c>
      <c r="D438" s="219" t="s">
        <v>142</v>
      </c>
      <c r="E438" s="220" t="s">
        <v>698</v>
      </c>
      <c r="F438" s="221" t="s">
        <v>699</v>
      </c>
      <c r="G438" s="222" t="s">
        <v>158</v>
      </c>
      <c r="H438" s="223">
        <v>0.76400000000000001</v>
      </c>
      <c r="I438" s="224"/>
      <c r="J438" s="225">
        <f>ROUND(I438*H438,2)</f>
        <v>0</v>
      </c>
      <c r="K438" s="221" t="s">
        <v>146</v>
      </c>
      <c r="L438" s="45"/>
      <c r="M438" s="226" t="s">
        <v>1</v>
      </c>
      <c r="N438" s="227" t="s">
        <v>42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225</v>
      </c>
      <c r="AT438" s="230" t="s">
        <v>142</v>
      </c>
      <c r="AU438" s="230" t="s">
        <v>148</v>
      </c>
      <c r="AY438" s="18" t="s">
        <v>139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148</v>
      </c>
      <c r="BK438" s="231">
        <f>ROUND(I438*H438,2)</f>
        <v>0</v>
      </c>
      <c r="BL438" s="18" t="s">
        <v>225</v>
      </c>
      <c r="BM438" s="230" t="s">
        <v>700</v>
      </c>
    </row>
    <row r="439" s="12" customFormat="1" ht="22.8" customHeight="1">
      <c r="A439" s="12"/>
      <c r="B439" s="203"/>
      <c r="C439" s="204"/>
      <c r="D439" s="205" t="s">
        <v>75</v>
      </c>
      <c r="E439" s="217" t="s">
        <v>701</v>
      </c>
      <c r="F439" s="217" t="s">
        <v>702</v>
      </c>
      <c r="G439" s="204"/>
      <c r="H439" s="204"/>
      <c r="I439" s="207"/>
      <c r="J439" s="218">
        <f>BK439</f>
        <v>0</v>
      </c>
      <c r="K439" s="204"/>
      <c r="L439" s="209"/>
      <c r="M439" s="210"/>
      <c r="N439" s="211"/>
      <c r="O439" s="211"/>
      <c r="P439" s="212">
        <f>SUM(P440:P468)</f>
        <v>0</v>
      </c>
      <c r="Q439" s="211"/>
      <c r="R439" s="212">
        <f>SUM(R440:R468)</f>
        <v>0.28719120000000004</v>
      </c>
      <c r="S439" s="211"/>
      <c r="T439" s="213">
        <f>SUM(T440:T468)</f>
        <v>0.33007500000000001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4" t="s">
        <v>148</v>
      </c>
      <c r="AT439" s="215" t="s">
        <v>75</v>
      </c>
      <c r="AU439" s="215" t="s">
        <v>84</v>
      </c>
      <c r="AY439" s="214" t="s">
        <v>139</v>
      </c>
      <c r="BK439" s="216">
        <f>SUM(BK440:BK468)</f>
        <v>0</v>
      </c>
    </row>
    <row r="440" s="2" customFormat="1" ht="16.5" customHeight="1">
      <c r="A440" s="39"/>
      <c r="B440" s="40"/>
      <c r="C440" s="219" t="s">
        <v>703</v>
      </c>
      <c r="D440" s="219" t="s">
        <v>142</v>
      </c>
      <c r="E440" s="220" t="s">
        <v>704</v>
      </c>
      <c r="F440" s="221" t="s">
        <v>705</v>
      </c>
      <c r="G440" s="222" t="s">
        <v>163</v>
      </c>
      <c r="H440" s="223">
        <v>10.52</v>
      </c>
      <c r="I440" s="224"/>
      <c r="J440" s="225">
        <f>ROUND(I440*H440,2)</f>
        <v>0</v>
      </c>
      <c r="K440" s="221" t="s">
        <v>146</v>
      </c>
      <c r="L440" s="45"/>
      <c r="M440" s="226" t="s">
        <v>1</v>
      </c>
      <c r="N440" s="227" t="s">
        <v>42</v>
      </c>
      <c r="O440" s="92"/>
      <c r="P440" s="228">
        <f>O440*H440</f>
        <v>0</v>
      </c>
      <c r="Q440" s="228">
        <v>0.00029999999999999997</v>
      </c>
      <c r="R440" s="228">
        <f>Q440*H440</f>
        <v>0.0031559999999999995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225</v>
      </c>
      <c r="AT440" s="230" t="s">
        <v>142</v>
      </c>
      <c r="AU440" s="230" t="s">
        <v>148</v>
      </c>
      <c r="AY440" s="18" t="s">
        <v>139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148</v>
      </c>
      <c r="BK440" s="231">
        <f>ROUND(I440*H440,2)</f>
        <v>0</v>
      </c>
      <c r="BL440" s="18" t="s">
        <v>225</v>
      </c>
      <c r="BM440" s="230" t="s">
        <v>706</v>
      </c>
    </row>
    <row r="441" s="13" customFormat="1">
      <c r="A441" s="13"/>
      <c r="B441" s="232"/>
      <c r="C441" s="233"/>
      <c r="D441" s="234" t="s">
        <v>150</v>
      </c>
      <c r="E441" s="235" t="s">
        <v>1</v>
      </c>
      <c r="F441" s="236" t="s">
        <v>707</v>
      </c>
      <c r="G441" s="233"/>
      <c r="H441" s="237">
        <v>7.4000000000000004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150</v>
      </c>
      <c r="AU441" s="243" t="s">
        <v>148</v>
      </c>
      <c r="AV441" s="13" t="s">
        <v>148</v>
      </c>
      <c r="AW441" s="13" t="s">
        <v>32</v>
      </c>
      <c r="AX441" s="13" t="s">
        <v>76</v>
      </c>
      <c r="AY441" s="243" t="s">
        <v>139</v>
      </c>
    </row>
    <row r="442" s="13" customFormat="1">
      <c r="A442" s="13"/>
      <c r="B442" s="232"/>
      <c r="C442" s="233"/>
      <c r="D442" s="234" t="s">
        <v>150</v>
      </c>
      <c r="E442" s="235" t="s">
        <v>1</v>
      </c>
      <c r="F442" s="236" t="s">
        <v>708</v>
      </c>
      <c r="G442" s="233"/>
      <c r="H442" s="237">
        <v>3.1200000000000001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150</v>
      </c>
      <c r="AU442" s="243" t="s">
        <v>148</v>
      </c>
      <c r="AV442" s="13" t="s">
        <v>148</v>
      </c>
      <c r="AW442" s="13" t="s">
        <v>32</v>
      </c>
      <c r="AX442" s="13" t="s">
        <v>76</v>
      </c>
      <c r="AY442" s="243" t="s">
        <v>139</v>
      </c>
    </row>
    <row r="443" s="14" customFormat="1">
      <c r="A443" s="14"/>
      <c r="B443" s="244"/>
      <c r="C443" s="245"/>
      <c r="D443" s="234" t="s">
        <v>150</v>
      </c>
      <c r="E443" s="246" t="s">
        <v>1</v>
      </c>
      <c r="F443" s="247" t="s">
        <v>174</v>
      </c>
      <c r="G443" s="245"/>
      <c r="H443" s="248">
        <v>10.52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150</v>
      </c>
      <c r="AU443" s="254" t="s">
        <v>148</v>
      </c>
      <c r="AV443" s="14" t="s">
        <v>147</v>
      </c>
      <c r="AW443" s="14" t="s">
        <v>32</v>
      </c>
      <c r="AX443" s="14" t="s">
        <v>84</v>
      </c>
      <c r="AY443" s="254" t="s">
        <v>139</v>
      </c>
    </row>
    <row r="444" s="2" customFormat="1" ht="24.15" customHeight="1">
      <c r="A444" s="39"/>
      <c r="B444" s="40"/>
      <c r="C444" s="219" t="s">
        <v>709</v>
      </c>
      <c r="D444" s="219" t="s">
        <v>142</v>
      </c>
      <c r="E444" s="220" t="s">
        <v>710</v>
      </c>
      <c r="F444" s="221" t="s">
        <v>711</v>
      </c>
      <c r="G444" s="222" t="s">
        <v>163</v>
      </c>
      <c r="H444" s="223">
        <v>7.4000000000000004</v>
      </c>
      <c r="I444" s="224"/>
      <c r="J444" s="225">
        <f>ROUND(I444*H444,2)</f>
        <v>0</v>
      </c>
      <c r="K444" s="221" t="s">
        <v>146</v>
      </c>
      <c r="L444" s="45"/>
      <c r="M444" s="226" t="s">
        <v>1</v>
      </c>
      <c r="N444" s="227" t="s">
        <v>42</v>
      </c>
      <c r="O444" s="92"/>
      <c r="P444" s="228">
        <f>O444*H444</f>
        <v>0</v>
      </c>
      <c r="Q444" s="228">
        <v>0.0015</v>
      </c>
      <c r="R444" s="228">
        <f>Q444*H444</f>
        <v>0.011100000000000001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225</v>
      </c>
      <c r="AT444" s="230" t="s">
        <v>142</v>
      </c>
      <c r="AU444" s="230" t="s">
        <v>148</v>
      </c>
      <c r="AY444" s="18" t="s">
        <v>139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148</v>
      </c>
      <c r="BK444" s="231">
        <f>ROUND(I444*H444,2)</f>
        <v>0</v>
      </c>
      <c r="BL444" s="18" t="s">
        <v>225</v>
      </c>
      <c r="BM444" s="230" t="s">
        <v>712</v>
      </c>
    </row>
    <row r="445" s="13" customFormat="1">
      <c r="A445" s="13"/>
      <c r="B445" s="232"/>
      <c r="C445" s="233"/>
      <c r="D445" s="234" t="s">
        <v>150</v>
      </c>
      <c r="E445" s="235" t="s">
        <v>1</v>
      </c>
      <c r="F445" s="236" t="s">
        <v>707</v>
      </c>
      <c r="G445" s="233"/>
      <c r="H445" s="237">
        <v>7.4000000000000004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150</v>
      </c>
      <c r="AU445" s="243" t="s">
        <v>148</v>
      </c>
      <c r="AV445" s="13" t="s">
        <v>148</v>
      </c>
      <c r="AW445" s="13" t="s">
        <v>32</v>
      </c>
      <c r="AX445" s="13" t="s">
        <v>84</v>
      </c>
      <c r="AY445" s="243" t="s">
        <v>139</v>
      </c>
    </row>
    <row r="446" s="2" customFormat="1" ht="16.5" customHeight="1">
      <c r="A446" s="39"/>
      <c r="B446" s="40"/>
      <c r="C446" s="219" t="s">
        <v>713</v>
      </c>
      <c r="D446" s="219" t="s">
        <v>142</v>
      </c>
      <c r="E446" s="220" t="s">
        <v>714</v>
      </c>
      <c r="F446" s="221" t="s">
        <v>715</v>
      </c>
      <c r="G446" s="222" t="s">
        <v>185</v>
      </c>
      <c r="H446" s="223">
        <v>4</v>
      </c>
      <c r="I446" s="224"/>
      <c r="J446" s="225">
        <f>ROUND(I446*H446,2)</f>
        <v>0</v>
      </c>
      <c r="K446" s="221" t="s">
        <v>146</v>
      </c>
      <c r="L446" s="45"/>
      <c r="M446" s="226" t="s">
        <v>1</v>
      </c>
      <c r="N446" s="227" t="s">
        <v>42</v>
      </c>
      <c r="O446" s="92"/>
      <c r="P446" s="228">
        <f>O446*H446</f>
        <v>0</v>
      </c>
      <c r="Q446" s="228">
        <v>0.00021000000000000001</v>
      </c>
      <c r="R446" s="228">
        <f>Q446*H446</f>
        <v>0.00084000000000000003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225</v>
      </c>
      <c r="AT446" s="230" t="s">
        <v>142</v>
      </c>
      <c r="AU446" s="230" t="s">
        <v>148</v>
      </c>
      <c r="AY446" s="18" t="s">
        <v>139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148</v>
      </c>
      <c r="BK446" s="231">
        <f>ROUND(I446*H446,2)</f>
        <v>0</v>
      </c>
      <c r="BL446" s="18" t="s">
        <v>225</v>
      </c>
      <c r="BM446" s="230" t="s">
        <v>716</v>
      </c>
    </row>
    <row r="447" s="2" customFormat="1" ht="24.15" customHeight="1">
      <c r="A447" s="39"/>
      <c r="B447" s="40"/>
      <c r="C447" s="219" t="s">
        <v>717</v>
      </c>
      <c r="D447" s="219" t="s">
        <v>142</v>
      </c>
      <c r="E447" s="220" t="s">
        <v>718</v>
      </c>
      <c r="F447" s="221" t="s">
        <v>719</v>
      </c>
      <c r="G447" s="222" t="s">
        <v>266</v>
      </c>
      <c r="H447" s="223">
        <v>7.4000000000000004</v>
      </c>
      <c r="I447" s="224"/>
      <c r="J447" s="225">
        <f>ROUND(I447*H447,2)</f>
        <v>0</v>
      </c>
      <c r="K447" s="221" t="s">
        <v>146</v>
      </c>
      <c r="L447" s="45"/>
      <c r="M447" s="226" t="s">
        <v>1</v>
      </c>
      <c r="N447" s="227" t="s">
        <v>42</v>
      </c>
      <c r="O447" s="92"/>
      <c r="P447" s="228">
        <f>O447*H447</f>
        <v>0</v>
      </c>
      <c r="Q447" s="228">
        <v>0.00032000000000000003</v>
      </c>
      <c r="R447" s="228">
        <f>Q447*H447</f>
        <v>0.0023680000000000003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225</v>
      </c>
      <c r="AT447" s="230" t="s">
        <v>142</v>
      </c>
      <c r="AU447" s="230" t="s">
        <v>148</v>
      </c>
      <c r="AY447" s="18" t="s">
        <v>139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148</v>
      </c>
      <c r="BK447" s="231">
        <f>ROUND(I447*H447,2)</f>
        <v>0</v>
      </c>
      <c r="BL447" s="18" t="s">
        <v>225</v>
      </c>
      <c r="BM447" s="230" t="s">
        <v>720</v>
      </c>
    </row>
    <row r="448" s="13" customFormat="1">
      <c r="A448" s="13"/>
      <c r="B448" s="232"/>
      <c r="C448" s="233"/>
      <c r="D448" s="234" t="s">
        <v>150</v>
      </c>
      <c r="E448" s="235" t="s">
        <v>1</v>
      </c>
      <c r="F448" s="236" t="s">
        <v>721</v>
      </c>
      <c r="G448" s="233"/>
      <c r="H448" s="237">
        <v>7.4000000000000004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150</v>
      </c>
      <c r="AU448" s="243" t="s">
        <v>148</v>
      </c>
      <c r="AV448" s="13" t="s">
        <v>148</v>
      </c>
      <c r="AW448" s="13" t="s">
        <v>32</v>
      </c>
      <c r="AX448" s="13" t="s">
        <v>84</v>
      </c>
      <c r="AY448" s="243" t="s">
        <v>139</v>
      </c>
    </row>
    <row r="449" s="2" customFormat="1" ht="16.5" customHeight="1">
      <c r="A449" s="39"/>
      <c r="B449" s="40"/>
      <c r="C449" s="219" t="s">
        <v>722</v>
      </c>
      <c r="D449" s="219" t="s">
        <v>142</v>
      </c>
      <c r="E449" s="220" t="s">
        <v>723</v>
      </c>
      <c r="F449" s="221" t="s">
        <v>724</v>
      </c>
      <c r="G449" s="222" t="s">
        <v>163</v>
      </c>
      <c r="H449" s="223">
        <v>10.52</v>
      </c>
      <c r="I449" s="224"/>
      <c r="J449" s="225">
        <f>ROUND(I449*H449,2)</f>
        <v>0</v>
      </c>
      <c r="K449" s="221" t="s">
        <v>146</v>
      </c>
      <c r="L449" s="45"/>
      <c r="M449" s="226" t="s">
        <v>1</v>
      </c>
      <c r="N449" s="227" t="s">
        <v>42</v>
      </c>
      <c r="O449" s="92"/>
      <c r="P449" s="228">
        <f>O449*H449</f>
        <v>0</v>
      </c>
      <c r="Q449" s="228">
        <v>0.0044999999999999997</v>
      </c>
      <c r="R449" s="228">
        <f>Q449*H449</f>
        <v>0.047339999999999993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225</v>
      </c>
      <c r="AT449" s="230" t="s">
        <v>142</v>
      </c>
      <c r="AU449" s="230" t="s">
        <v>148</v>
      </c>
      <c r="AY449" s="18" t="s">
        <v>139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148</v>
      </c>
      <c r="BK449" s="231">
        <f>ROUND(I449*H449,2)</f>
        <v>0</v>
      </c>
      <c r="BL449" s="18" t="s">
        <v>225</v>
      </c>
      <c r="BM449" s="230" t="s">
        <v>725</v>
      </c>
    </row>
    <row r="450" s="2" customFormat="1" ht="24.15" customHeight="1">
      <c r="A450" s="39"/>
      <c r="B450" s="40"/>
      <c r="C450" s="219" t="s">
        <v>726</v>
      </c>
      <c r="D450" s="219" t="s">
        <v>142</v>
      </c>
      <c r="E450" s="220" t="s">
        <v>727</v>
      </c>
      <c r="F450" s="221" t="s">
        <v>728</v>
      </c>
      <c r="G450" s="222" t="s">
        <v>163</v>
      </c>
      <c r="H450" s="223">
        <v>4.0499999999999998</v>
      </c>
      <c r="I450" s="224"/>
      <c r="J450" s="225">
        <f>ROUND(I450*H450,2)</f>
        <v>0</v>
      </c>
      <c r="K450" s="221" t="s">
        <v>146</v>
      </c>
      <c r="L450" s="45"/>
      <c r="M450" s="226" t="s">
        <v>1</v>
      </c>
      <c r="N450" s="227" t="s">
        <v>42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0.081500000000000003</v>
      </c>
      <c r="T450" s="229">
        <f>S450*H450</f>
        <v>0.33007500000000001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225</v>
      </c>
      <c r="AT450" s="230" t="s">
        <v>142</v>
      </c>
      <c r="AU450" s="230" t="s">
        <v>148</v>
      </c>
      <c r="AY450" s="18" t="s">
        <v>139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148</v>
      </c>
      <c r="BK450" s="231">
        <f>ROUND(I450*H450,2)</f>
        <v>0</v>
      </c>
      <c r="BL450" s="18" t="s">
        <v>225</v>
      </c>
      <c r="BM450" s="230" t="s">
        <v>729</v>
      </c>
    </row>
    <row r="451" s="13" customFormat="1">
      <c r="A451" s="13"/>
      <c r="B451" s="232"/>
      <c r="C451" s="233"/>
      <c r="D451" s="234" t="s">
        <v>150</v>
      </c>
      <c r="E451" s="235" t="s">
        <v>1</v>
      </c>
      <c r="F451" s="236" t="s">
        <v>730</v>
      </c>
      <c r="G451" s="233"/>
      <c r="H451" s="237">
        <v>4.0499999999999998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150</v>
      </c>
      <c r="AU451" s="243" t="s">
        <v>148</v>
      </c>
      <c r="AV451" s="13" t="s">
        <v>148</v>
      </c>
      <c r="AW451" s="13" t="s">
        <v>32</v>
      </c>
      <c r="AX451" s="13" t="s">
        <v>84</v>
      </c>
      <c r="AY451" s="243" t="s">
        <v>139</v>
      </c>
    </row>
    <row r="452" s="2" customFormat="1" ht="33" customHeight="1">
      <c r="A452" s="39"/>
      <c r="B452" s="40"/>
      <c r="C452" s="219" t="s">
        <v>731</v>
      </c>
      <c r="D452" s="219" t="s">
        <v>142</v>
      </c>
      <c r="E452" s="220" t="s">
        <v>732</v>
      </c>
      <c r="F452" s="221" t="s">
        <v>733</v>
      </c>
      <c r="G452" s="222" t="s">
        <v>163</v>
      </c>
      <c r="H452" s="223">
        <v>10.52</v>
      </c>
      <c r="I452" s="224"/>
      <c r="J452" s="225">
        <f>ROUND(I452*H452,2)</f>
        <v>0</v>
      </c>
      <c r="K452" s="221" t="s">
        <v>146</v>
      </c>
      <c r="L452" s="45"/>
      <c r="M452" s="226" t="s">
        <v>1</v>
      </c>
      <c r="N452" s="227" t="s">
        <v>42</v>
      </c>
      <c r="O452" s="92"/>
      <c r="P452" s="228">
        <f>O452*H452</f>
        <v>0</v>
      </c>
      <c r="Q452" s="228">
        <v>0.0073000000000000001</v>
      </c>
      <c r="R452" s="228">
        <f>Q452*H452</f>
        <v>0.076796000000000003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225</v>
      </c>
      <c r="AT452" s="230" t="s">
        <v>142</v>
      </c>
      <c r="AU452" s="230" t="s">
        <v>148</v>
      </c>
      <c r="AY452" s="18" t="s">
        <v>139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148</v>
      </c>
      <c r="BK452" s="231">
        <f>ROUND(I452*H452,2)</f>
        <v>0</v>
      </c>
      <c r="BL452" s="18" t="s">
        <v>225</v>
      </c>
      <c r="BM452" s="230" t="s">
        <v>734</v>
      </c>
    </row>
    <row r="453" s="13" customFormat="1">
      <c r="A453" s="13"/>
      <c r="B453" s="232"/>
      <c r="C453" s="233"/>
      <c r="D453" s="234" t="s">
        <v>150</v>
      </c>
      <c r="E453" s="235" t="s">
        <v>1</v>
      </c>
      <c r="F453" s="236" t="s">
        <v>707</v>
      </c>
      <c r="G453" s="233"/>
      <c r="H453" s="237">
        <v>7.4000000000000004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150</v>
      </c>
      <c r="AU453" s="243" t="s">
        <v>148</v>
      </c>
      <c r="AV453" s="13" t="s">
        <v>148</v>
      </c>
      <c r="AW453" s="13" t="s">
        <v>32</v>
      </c>
      <c r="AX453" s="13" t="s">
        <v>76</v>
      </c>
      <c r="AY453" s="243" t="s">
        <v>139</v>
      </c>
    </row>
    <row r="454" s="13" customFormat="1">
      <c r="A454" s="13"/>
      <c r="B454" s="232"/>
      <c r="C454" s="233"/>
      <c r="D454" s="234" t="s">
        <v>150</v>
      </c>
      <c r="E454" s="235" t="s">
        <v>1</v>
      </c>
      <c r="F454" s="236" t="s">
        <v>708</v>
      </c>
      <c r="G454" s="233"/>
      <c r="H454" s="237">
        <v>3.1200000000000001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150</v>
      </c>
      <c r="AU454" s="243" t="s">
        <v>148</v>
      </c>
      <c r="AV454" s="13" t="s">
        <v>148</v>
      </c>
      <c r="AW454" s="13" t="s">
        <v>32</v>
      </c>
      <c r="AX454" s="13" t="s">
        <v>76</v>
      </c>
      <c r="AY454" s="243" t="s">
        <v>139</v>
      </c>
    </row>
    <row r="455" s="14" customFormat="1">
      <c r="A455" s="14"/>
      <c r="B455" s="244"/>
      <c r="C455" s="245"/>
      <c r="D455" s="234" t="s">
        <v>150</v>
      </c>
      <c r="E455" s="246" t="s">
        <v>1</v>
      </c>
      <c r="F455" s="247" t="s">
        <v>174</v>
      </c>
      <c r="G455" s="245"/>
      <c r="H455" s="248">
        <v>10.52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150</v>
      </c>
      <c r="AU455" s="254" t="s">
        <v>148</v>
      </c>
      <c r="AV455" s="14" t="s">
        <v>147</v>
      </c>
      <c r="AW455" s="14" t="s">
        <v>32</v>
      </c>
      <c r="AX455" s="14" t="s">
        <v>84</v>
      </c>
      <c r="AY455" s="254" t="s">
        <v>139</v>
      </c>
    </row>
    <row r="456" s="2" customFormat="1" ht="16.5" customHeight="1">
      <c r="A456" s="39"/>
      <c r="B456" s="40"/>
      <c r="C456" s="255" t="s">
        <v>735</v>
      </c>
      <c r="D456" s="255" t="s">
        <v>230</v>
      </c>
      <c r="E456" s="256" t="s">
        <v>736</v>
      </c>
      <c r="F456" s="257" t="s">
        <v>737</v>
      </c>
      <c r="G456" s="258" t="s">
        <v>163</v>
      </c>
      <c r="H456" s="259">
        <v>12.098000000000001</v>
      </c>
      <c r="I456" s="260"/>
      <c r="J456" s="261">
        <f>ROUND(I456*H456,2)</f>
        <v>0</v>
      </c>
      <c r="K456" s="257" t="s">
        <v>146</v>
      </c>
      <c r="L456" s="262"/>
      <c r="M456" s="263" t="s">
        <v>1</v>
      </c>
      <c r="N456" s="264" t="s">
        <v>42</v>
      </c>
      <c r="O456" s="92"/>
      <c r="P456" s="228">
        <f>O456*H456</f>
        <v>0</v>
      </c>
      <c r="Q456" s="228">
        <v>0.0118</v>
      </c>
      <c r="R456" s="228">
        <f>Q456*H456</f>
        <v>0.14275640000000001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315</v>
      </c>
      <c r="AT456" s="230" t="s">
        <v>230</v>
      </c>
      <c r="AU456" s="230" t="s">
        <v>148</v>
      </c>
      <c r="AY456" s="18" t="s">
        <v>139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148</v>
      </c>
      <c r="BK456" s="231">
        <f>ROUND(I456*H456,2)</f>
        <v>0</v>
      </c>
      <c r="BL456" s="18" t="s">
        <v>225</v>
      </c>
      <c r="BM456" s="230" t="s">
        <v>738</v>
      </c>
    </row>
    <row r="457" s="13" customFormat="1">
      <c r="A457" s="13"/>
      <c r="B457" s="232"/>
      <c r="C457" s="233"/>
      <c r="D457" s="234" t="s">
        <v>150</v>
      </c>
      <c r="E457" s="233"/>
      <c r="F457" s="236" t="s">
        <v>739</v>
      </c>
      <c r="G457" s="233"/>
      <c r="H457" s="237">
        <v>12.098000000000001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150</v>
      </c>
      <c r="AU457" s="243" t="s">
        <v>148</v>
      </c>
      <c r="AV457" s="13" t="s">
        <v>148</v>
      </c>
      <c r="AW457" s="13" t="s">
        <v>4</v>
      </c>
      <c r="AX457" s="13" t="s">
        <v>84</v>
      </c>
      <c r="AY457" s="243" t="s">
        <v>139</v>
      </c>
    </row>
    <row r="458" s="2" customFormat="1" ht="24.15" customHeight="1">
      <c r="A458" s="39"/>
      <c r="B458" s="40"/>
      <c r="C458" s="219" t="s">
        <v>740</v>
      </c>
      <c r="D458" s="219" t="s">
        <v>142</v>
      </c>
      <c r="E458" s="220" t="s">
        <v>741</v>
      </c>
      <c r="F458" s="221" t="s">
        <v>742</v>
      </c>
      <c r="G458" s="222" t="s">
        <v>163</v>
      </c>
      <c r="H458" s="223">
        <v>10.52</v>
      </c>
      <c r="I458" s="224"/>
      <c r="J458" s="225">
        <f>ROUND(I458*H458,2)</f>
        <v>0</v>
      </c>
      <c r="K458" s="221" t="s">
        <v>146</v>
      </c>
      <c r="L458" s="45"/>
      <c r="M458" s="226" t="s">
        <v>1</v>
      </c>
      <c r="N458" s="227" t="s">
        <v>42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225</v>
      </c>
      <c r="AT458" s="230" t="s">
        <v>142</v>
      </c>
      <c r="AU458" s="230" t="s">
        <v>148</v>
      </c>
      <c r="AY458" s="18" t="s">
        <v>139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148</v>
      </c>
      <c r="BK458" s="231">
        <f>ROUND(I458*H458,2)</f>
        <v>0</v>
      </c>
      <c r="BL458" s="18" t="s">
        <v>225</v>
      </c>
      <c r="BM458" s="230" t="s">
        <v>743</v>
      </c>
    </row>
    <row r="459" s="13" customFormat="1">
      <c r="A459" s="13"/>
      <c r="B459" s="232"/>
      <c r="C459" s="233"/>
      <c r="D459" s="234" t="s">
        <v>150</v>
      </c>
      <c r="E459" s="235" t="s">
        <v>1</v>
      </c>
      <c r="F459" s="236" t="s">
        <v>707</v>
      </c>
      <c r="G459" s="233"/>
      <c r="H459" s="237">
        <v>7.4000000000000004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150</v>
      </c>
      <c r="AU459" s="243" t="s">
        <v>148</v>
      </c>
      <c r="AV459" s="13" t="s">
        <v>148</v>
      </c>
      <c r="AW459" s="13" t="s">
        <v>32</v>
      </c>
      <c r="AX459" s="13" t="s">
        <v>76</v>
      </c>
      <c r="AY459" s="243" t="s">
        <v>139</v>
      </c>
    </row>
    <row r="460" s="13" customFormat="1">
      <c r="A460" s="13"/>
      <c r="B460" s="232"/>
      <c r="C460" s="233"/>
      <c r="D460" s="234" t="s">
        <v>150</v>
      </c>
      <c r="E460" s="235" t="s">
        <v>1</v>
      </c>
      <c r="F460" s="236" t="s">
        <v>708</v>
      </c>
      <c r="G460" s="233"/>
      <c r="H460" s="237">
        <v>3.1200000000000001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150</v>
      </c>
      <c r="AU460" s="243" t="s">
        <v>148</v>
      </c>
      <c r="AV460" s="13" t="s">
        <v>148</v>
      </c>
      <c r="AW460" s="13" t="s">
        <v>32</v>
      </c>
      <c r="AX460" s="13" t="s">
        <v>76</v>
      </c>
      <c r="AY460" s="243" t="s">
        <v>139</v>
      </c>
    </row>
    <row r="461" s="14" customFormat="1">
      <c r="A461" s="14"/>
      <c r="B461" s="244"/>
      <c r="C461" s="245"/>
      <c r="D461" s="234" t="s">
        <v>150</v>
      </c>
      <c r="E461" s="246" t="s">
        <v>1</v>
      </c>
      <c r="F461" s="247" t="s">
        <v>174</v>
      </c>
      <c r="G461" s="245"/>
      <c r="H461" s="248">
        <v>10.52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150</v>
      </c>
      <c r="AU461" s="254" t="s">
        <v>148</v>
      </c>
      <c r="AV461" s="14" t="s">
        <v>147</v>
      </c>
      <c r="AW461" s="14" t="s">
        <v>32</v>
      </c>
      <c r="AX461" s="14" t="s">
        <v>84</v>
      </c>
      <c r="AY461" s="254" t="s">
        <v>139</v>
      </c>
    </row>
    <row r="462" s="2" customFormat="1" ht="24.15" customHeight="1">
      <c r="A462" s="39"/>
      <c r="B462" s="40"/>
      <c r="C462" s="219" t="s">
        <v>744</v>
      </c>
      <c r="D462" s="219" t="s">
        <v>142</v>
      </c>
      <c r="E462" s="220" t="s">
        <v>745</v>
      </c>
      <c r="F462" s="221" t="s">
        <v>746</v>
      </c>
      <c r="G462" s="222" t="s">
        <v>266</v>
      </c>
      <c r="H462" s="223">
        <v>7.4000000000000004</v>
      </c>
      <c r="I462" s="224"/>
      <c r="J462" s="225">
        <f>ROUND(I462*H462,2)</f>
        <v>0</v>
      </c>
      <c r="K462" s="221" t="s">
        <v>146</v>
      </c>
      <c r="L462" s="45"/>
      <c r="M462" s="226" t="s">
        <v>1</v>
      </c>
      <c r="N462" s="227" t="s">
        <v>42</v>
      </c>
      <c r="O462" s="92"/>
      <c r="P462" s="228">
        <f>O462*H462</f>
        <v>0</v>
      </c>
      <c r="Q462" s="228">
        <v>0.00018000000000000001</v>
      </c>
      <c r="R462" s="228">
        <f>Q462*H462</f>
        <v>0.0013320000000000001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225</v>
      </c>
      <c r="AT462" s="230" t="s">
        <v>142</v>
      </c>
      <c r="AU462" s="230" t="s">
        <v>148</v>
      </c>
      <c r="AY462" s="18" t="s">
        <v>139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148</v>
      </c>
      <c r="BK462" s="231">
        <f>ROUND(I462*H462,2)</f>
        <v>0</v>
      </c>
      <c r="BL462" s="18" t="s">
        <v>225</v>
      </c>
      <c r="BM462" s="230" t="s">
        <v>747</v>
      </c>
    </row>
    <row r="463" s="13" customFormat="1">
      <c r="A463" s="13"/>
      <c r="B463" s="232"/>
      <c r="C463" s="233"/>
      <c r="D463" s="234" t="s">
        <v>150</v>
      </c>
      <c r="E463" s="235" t="s">
        <v>1</v>
      </c>
      <c r="F463" s="236" t="s">
        <v>721</v>
      </c>
      <c r="G463" s="233"/>
      <c r="H463" s="237">
        <v>7.4000000000000004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150</v>
      </c>
      <c r="AU463" s="243" t="s">
        <v>148</v>
      </c>
      <c r="AV463" s="13" t="s">
        <v>148</v>
      </c>
      <c r="AW463" s="13" t="s">
        <v>32</v>
      </c>
      <c r="AX463" s="13" t="s">
        <v>84</v>
      </c>
      <c r="AY463" s="243" t="s">
        <v>139</v>
      </c>
    </row>
    <row r="464" s="2" customFormat="1" ht="16.5" customHeight="1">
      <c r="A464" s="39"/>
      <c r="B464" s="40"/>
      <c r="C464" s="255" t="s">
        <v>748</v>
      </c>
      <c r="D464" s="255" t="s">
        <v>230</v>
      </c>
      <c r="E464" s="256" t="s">
        <v>749</v>
      </c>
      <c r="F464" s="257" t="s">
        <v>750</v>
      </c>
      <c r="G464" s="258" t="s">
        <v>266</v>
      </c>
      <c r="H464" s="259">
        <v>8.1400000000000006</v>
      </c>
      <c r="I464" s="260"/>
      <c r="J464" s="261">
        <f>ROUND(I464*H464,2)</f>
        <v>0</v>
      </c>
      <c r="K464" s="257" t="s">
        <v>146</v>
      </c>
      <c r="L464" s="262"/>
      <c r="M464" s="263" t="s">
        <v>1</v>
      </c>
      <c r="N464" s="264" t="s">
        <v>42</v>
      </c>
      <c r="O464" s="92"/>
      <c r="P464" s="228">
        <f>O464*H464</f>
        <v>0</v>
      </c>
      <c r="Q464" s="228">
        <v>0.00012</v>
      </c>
      <c r="R464" s="228">
        <f>Q464*H464</f>
        <v>0.00097680000000000011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315</v>
      </c>
      <c r="AT464" s="230" t="s">
        <v>230</v>
      </c>
      <c r="AU464" s="230" t="s">
        <v>148</v>
      </c>
      <c r="AY464" s="18" t="s">
        <v>139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148</v>
      </c>
      <c r="BK464" s="231">
        <f>ROUND(I464*H464,2)</f>
        <v>0</v>
      </c>
      <c r="BL464" s="18" t="s">
        <v>225</v>
      </c>
      <c r="BM464" s="230" t="s">
        <v>751</v>
      </c>
    </row>
    <row r="465" s="13" customFormat="1">
      <c r="A465" s="13"/>
      <c r="B465" s="232"/>
      <c r="C465" s="233"/>
      <c r="D465" s="234" t="s">
        <v>150</v>
      </c>
      <c r="E465" s="233"/>
      <c r="F465" s="236" t="s">
        <v>752</v>
      </c>
      <c r="G465" s="233"/>
      <c r="H465" s="237">
        <v>8.1400000000000006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150</v>
      </c>
      <c r="AU465" s="243" t="s">
        <v>148</v>
      </c>
      <c r="AV465" s="13" t="s">
        <v>148</v>
      </c>
      <c r="AW465" s="13" t="s">
        <v>4</v>
      </c>
      <c r="AX465" s="13" t="s">
        <v>84</v>
      </c>
      <c r="AY465" s="243" t="s">
        <v>139</v>
      </c>
    </row>
    <row r="466" s="2" customFormat="1" ht="24.15" customHeight="1">
      <c r="A466" s="39"/>
      <c r="B466" s="40"/>
      <c r="C466" s="219" t="s">
        <v>753</v>
      </c>
      <c r="D466" s="219" t="s">
        <v>142</v>
      </c>
      <c r="E466" s="220" t="s">
        <v>754</v>
      </c>
      <c r="F466" s="221" t="s">
        <v>755</v>
      </c>
      <c r="G466" s="222" t="s">
        <v>163</v>
      </c>
      <c r="H466" s="223">
        <v>10.52</v>
      </c>
      <c r="I466" s="224"/>
      <c r="J466" s="225">
        <f>ROUND(I466*H466,2)</f>
        <v>0</v>
      </c>
      <c r="K466" s="221" t="s">
        <v>146</v>
      </c>
      <c r="L466" s="45"/>
      <c r="M466" s="226" t="s">
        <v>1</v>
      </c>
      <c r="N466" s="227" t="s">
        <v>42</v>
      </c>
      <c r="O466" s="92"/>
      <c r="P466" s="228">
        <f>O466*H466</f>
        <v>0</v>
      </c>
      <c r="Q466" s="228">
        <v>5.0000000000000002E-05</v>
      </c>
      <c r="R466" s="228">
        <f>Q466*H466</f>
        <v>0.00052599999999999999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225</v>
      </c>
      <c r="AT466" s="230" t="s">
        <v>142</v>
      </c>
      <c r="AU466" s="230" t="s">
        <v>148</v>
      </c>
      <c r="AY466" s="18" t="s">
        <v>139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148</v>
      </c>
      <c r="BK466" s="231">
        <f>ROUND(I466*H466,2)</f>
        <v>0</v>
      </c>
      <c r="BL466" s="18" t="s">
        <v>225</v>
      </c>
      <c r="BM466" s="230" t="s">
        <v>756</v>
      </c>
    </row>
    <row r="467" s="2" customFormat="1" ht="24.15" customHeight="1">
      <c r="A467" s="39"/>
      <c r="B467" s="40"/>
      <c r="C467" s="219" t="s">
        <v>757</v>
      </c>
      <c r="D467" s="219" t="s">
        <v>142</v>
      </c>
      <c r="E467" s="220" t="s">
        <v>758</v>
      </c>
      <c r="F467" s="221" t="s">
        <v>759</v>
      </c>
      <c r="G467" s="222" t="s">
        <v>158</v>
      </c>
      <c r="H467" s="223">
        <v>0.28699999999999998</v>
      </c>
      <c r="I467" s="224"/>
      <c r="J467" s="225">
        <f>ROUND(I467*H467,2)</f>
        <v>0</v>
      </c>
      <c r="K467" s="221" t="s">
        <v>146</v>
      </c>
      <c r="L467" s="45"/>
      <c r="M467" s="226" t="s">
        <v>1</v>
      </c>
      <c r="N467" s="227" t="s">
        <v>42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225</v>
      </c>
      <c r="AT467" s="230" t="s">
        <v>142</v>
      </c>
      <c r="AU467" s="230" t="s">
        <v>148</v>
      </c>
      <c r="AY467" s="18" t="s">
        <v>139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148</v>
      </c>
      <c r="BK467" s="231">
        <f>ROUND(I467*H467,2)</f>
        <v>0</v>
      </c>
      <c r="BL467" s="18" t="s">
        <v>225</v>
      </c>
      <c r="BM467" s="230" t="s">
        <v>760</v>
      </c>
    </row>
    <row r="468" s="2" customFormat="1" ht="24.15" customHeight="1">
      <c r="A468" s="39"/>
      <c r="B468" s="40"/>
      <c r="C468" s="219" t="s">
        <v>761</v>
      </c>
      <c r="D468" s="219" t="s">
        <v>142</v>
      </c>
      <c r="E468" s="220" t="s">
        <v>762</v>
      </c>
      <c r="F468" s="221" t="s">
        <v>763</v>
      </c>
      <c r="G468" s="222" t="s">
        <v>158</v>
      </c>
      <c r="H468" s="223">
        <v>0.28699999999999998</v>
      </c>
      <c r="I468" s="224"/>
      <c r="J468" s="225">
        <f>ROUND(I468*H468,2)</f>
        <v>0</v>
      </c>
      <c r="K468" s="221" t="s">
        <v>146</v>
      </c>
      <c r="L468" s="45"/>
      <c r="M468" s="226" t="s">
        <v>1</v>
      </c>
      <c r="N468" s="227" t="s">
        <v>42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225</v>
      </c>
      <c r="AT468" s="230" t="s">
        <v>142</v>
      </c>
      <c r="AU468" s="230" t="s">
        <v>148</v>
      </c>
      <c r="AY468" s="18" t="s">
        <v>139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148</v>
      </c>
      <c r="BK468" s="231">
        <f>ROUND(I468*H468,2)</f>
        <v>0</v>
      </c>
      <c r="BL468" s="18" t="s">
        <v>225</v>
      </c>
      <c r="BM468" s="230" t="s">
        <v>764</v>
      </c>
    </row>
    <row r="469" s="12" customFormat="1" ht="22.8" customHeight="1">
      <c r="A469" s="12"/>
      <c r="B469" s="203"/>
      <c r="C469" s="204"/>
      <c r="D469" s="205" t="s">
        <v>75</v>
      </c>
      <c r="E469" s="217" t="s">
        <v>765</v>
      </c>
      <c r="F469" s="217" t="s">
        <v>766</v>
      </c>
      <c r="G469" s="204"/>
      <c r="H469" s="204"/>
      <c r="I469" s="207"/>
      <c r="J469" s="218">
        <f>BK469</f>
        <v>0</v>
      </c>
      <c r="K469" s="204"/>
      <c r="L469" s="209"/>
      <c r="M469" s="210"/>
      <c r="N469" s="211"/>
      <c r="O469" s="211"/>
      <c r="P469" s="212">
        <f>SUM(P470:P485)</f>
        <v>0</v>
      </c>
      <c r="Q469" s="211"/>
      <c r="R469" s="212">
        <f>SUM(R470:R485)</f>
        <v>0.072090000000000001</v>
      </c>
      <c r="S469" s="211"/>
      <c r="T469" s="213">
        <f>SUM(T470:T485)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4" t="s">
        <v>148</v>
      </c>
      <c r="AT469" s="215" t="s">
        <v>75</v>
      </c>
      <c r="AU469" s="215" t="s">
        <v>84</v>
      </c>
      <c r="AY469" s="214" t="s">
        <v>139</v>
      </c>
      <c r="BK469" s="216">
        <f>SUM(BK470:BK485)</f>
        <v>0</v>
      </c>
    </row>
    <row r="470" s="2" customFormat="1" ht="24.15" customHeight="1">
      <c r="A470" s="39"/>
      <c r="B470" s="40"/>
      <c r="C470" s="219" t="s">
        <v>767</v>
      </c>
      <c r="D470" s="219" t="s">
        <v>142</v>
      </c>
      <c r="E470" s="220" t="s">
        <v>768</v>
      </c>
      <c r="F470" s="221" t="s">
        <v>769</v>
      </c>
      <c r="G470" s="222" t="s">
        <v>163</v>
      </c>
      <c r="H470" s="223">
        <v>200</v>
      </c>
      <c r="I470" s="224"/>
      <c r="J470" s="225">
        <f>ROUND(I470*H470,2)</f>
        <v>0</v>
      </c>
      <c r="K470" s="221" t="s">
        <v>146</v>
      </c>
      <c r="L470" s="45"/>
      <c r="M470" s="226" t="s">
        <v>1</v>
      </c>
      <c r="N470" s="227" t="s">
        <v>42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225</v>
      </c>
      <c r="AT470" s="230" t="s">
        <v>142</v>
      </c>
      <c r="AU470" s="230" t="s">
        <v>148</v>
      </c>
      <c r="AY470" s="18" t="s">
        <v>139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148</v>
      </c>
      <c r="BK470" s="231">
        <f>ROUND(I470*H470,2)</f>
        <v>0</v>
      </c>
      <c r="BL470" s="18" t="s">
        <v>225</v>
      </c>
      <c r="BM470" s="230" t="s">
        <v>770</v>
      </c>
    </row>
    <row r="471" s="16" customFormat="1">
      <c r="A471" s="16"/>
      <c r="B471" s="276"/>
      <c r="C471" s="277"/>
      <c r="D471" s="234" t="s">
        <v>150</v>
      </c>
      <c r="E471" s="278" t="s">
        <v>1</v>
      </c>
      <c r="F471" s="279" t="s">
        <v>771</v>
      </c>
      <c r="G471" s="277"/>
      <c r="H471" s="278" t="s">
        <v>1</v>
      </c>
      <c r="I471" s="280"/>
      <c r="J471" s="277"/>
      <c r="K471" s="277"/>
      <c r="L471" s="281"/>
      <c r="M471" s="282"/>
      <c r="N471" s="283"/>
      <c r="O471" s="283"/>
      <c r="P471" s="283"/>
      <c r="Q471" s="283"/>
      <c r="R471" s="283"/>
      <c r="S471" s="283"/>
      <c r="T471" s="284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T471" s="285" t="s">
        <v>150</v>
      </c>
      <c r="AU471" s="285" t="s">
        <v>148</v>
      </c>
      <c r="AV471" s="16" t="s">
        <v>84</v>
      </c>
      <c r="AW471" s="16" t="s">
        <v>32</v>
      </c>
      <c r="AX471" s="16" t="s">
        <v>76</v>
      </c>
      <c r="AY471" s="285" t="s">
        <v>139</v>
      </c>
    </row>
    <row r="472" s="13" customFormat="1">
      <c r="A472" s="13"/>
      <c r="B472" s="232"/>
      <c r="C472" s="233"/>
      <c r="D472" s="234" t="s">
        <v>150</v>
      </c>
      <c r="E472" s="235" t="s">
        <v>1</v>
      </c>
      <c r="F472" s="236" t="s">
        <v>403</v>
      </c>
      <c r="G472" s="233"/>
      <c r="H472" s="237">
        <v>83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150</v>
      </c>
      <c r="AU472" s="243" t="s">
        <v>148</v>
      </c>
      <c r="AV472" s="13" t="s">
        <v>148</v>
      </c>
      <c r="AW472" s="13" t="s">
        <v>32</v>
      </c>
      <c r="AX472" s="13" t="s">
        <v>76</v>
      </c>
      <c r="AY472" s="243" t="s">
        <v>139</v>
      </c>
    </row>
    <row r="473" s="13" customFormat="1">
      <c r="A473" s="13"/>
      <c r="B473" s="232"/>
      <c r="C473" s="233"/>
      <c r="D473" s="234" t="s">
        <v>150</v>
      </c>
      <c r="E473" s="235" t="s">
        <v>1</v>
      </c>
      <c r="F473" s="236" t="s">
        <v>772</v>
      </c>
      <c r="G473" s="233"/>
      <c r="H473" s="237">
        <v>117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150</v>
      </c>
      <c r="AU473" s="243" t="s">
        <v>148</v>
      </c>
      <c r="AV473" s="13" t="s">
        <v>148</v>
      </c>
      <c r="AW473" s="13" t="s">
        <v>32</v>
      </c>
      <c r="AX473" s="13" t="s">
        <v>76</v>
      </c>
      <c r="AY473" s="243" t="s">
        <v>139</v>
      </c>
    </row>
    <row r="474" s="14" customFormat="1">
      <c r="A474" s="14"/>
      <c r="B474" s="244"/>
      <c r="C474" s="245"/>
      <c r="D474" s="234" t="s">
        <v>150</v>
      </c>
      <c r="E474" s="246" t="s">
        <v>1</v>
      </c>
      <c r="F474" s="247" t="s">
        <v>174</v>
      </c>
      <c r="G474" s="245"/>
      <c r="H474" s="248">
        <v>200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150</v>
      </c>
      <c r="AU474" s="254" t="s">
        <v>148</v>
      </c>
      <c r="AV474" s="14" t="s">
        <v>147</v>
      </c>
      <c r="AW474" s="14" t="s">
        <v>32</v>
      </c>
      <c r="AX474" s="14" t="s">
        <v>84</v>
      </c>
      <c r="AY474" s="254" t="s">
        <v>139</v>
      </c>
    </row>
    <row r="475" s="2" customFormat="1" ht="24.15" customHeight="1">
      <c r="A475" s="39"/>
      <c r="B475" s="40"/>
      <c r="C475" s="255" t="s">
        <v>773</v>
      </c>
      <c r="D475" s="255" t="s">
        <v>230</v>
      </c>
      <c r="E475" s="256" t="s">
        <v>774</v>
      </c>
      <c r="F475" s="257" t="s">
        <v>775</v>
      </c>
      <c r="G475" s="258" t="s">
        <v>776</v>
      </c>
      <c r="H475" s="259">
        <v>24</v>
      </c>
      <c r="I475" s="260"/>
      <c r="J475" s="261">
        <f>ROUND(I475*H475,2)</f>
        <v>0</v>
      </c>
      <c r="K475" s="257" t="s">
        <v>146</v>
      </c>
      <c r="L475" s="262"/>
      <c r="M475" s="263" t="s">
        <v>1</v>
      </c>
      <c r="N475" s="264" t="s">
        <v>42</v>
      </c>
      <c r="O475" s="92"/>
      <c r="P475" s="228">
        <f>O475*H475</f>
        <v>0</v>
      </c>
      <c r="Q475" s="228">
        <v>0.0011999999999999999</v>
      </c>
      <c r="R475" s="228">
        <f>Q475*H475</f>
        <v>0.028799999999999999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315</v>
      </c>
      <c r="AT475" s="230" t="s">
        <v>230</v>
      </c>
      <c r="AU475" s="230" t="s">
        <v>148</v>
      </c>
      <c r="AY475" s="18" t="s">
        <v>139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148</v>
      </c>
      <c r="BK475" s="231">
        <f>ROUND(I475*H475,2)</f>
        <v>0</v>
      </c>
      <c r="BL475" s="18" t="s">
        <v>225</v>
      </c>
      <c r="BM475" s="230" t="s">
        <v>777</v>
      </c>
    </row>
    <row r="476" s="13" customFormat="1">
      <c r="A476" s="13"/>
      <c r="B476" s="232"/>
      <c r="C476" s="233"/>
      <c r="D476" s="234" t="s">
        <v>150</v>
      </c>
      <c r="E476" s="233"/>
      <c r="F476" s="236" t="s">
        <v>778</v>
      </c>
      <c r="G476" s="233"/>
      <c r="H476" s="237">
        <v>24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150</v>
      </c>
      <c r="AU476" s="243" t="s">
        <v>148</v>
      </c>
      <c r="AV476" s="13" t="s">
        <v>148</v>
      </c>
      <c r="AW476" s="13" t="s">
        <v>4</v>
      </c>
      <c r="AX476" s="13" t="s">
        <v>84</v>
      </c>
      <c r="AY476" s="243" t="s">
        <v>139</v>
      </c>
    </row>
    <row r="477" s="2" customFormat="1" ht="24.15" customHeight="1">
      <c r="A477" s="39"/>
      <c r="B477" s="40"/>
      <c r="C477" s="219" t="s">
        <v>779</v>
      </c>
      <c r="D477" s="219" t="s">
        <v>142</v>
      </c>
      <c r="E477" s="220" t="s">
        <v>780</v>
      </c>
      <c r="F477" s="221" t="s">
        <v>781</v>
      </c>
      <c r="G477" s="222" t="s">
        <v>163</v>
      </c>
      <c r="H477" s="223">
        <v>200</v>
      </c>
      <c r="I477" s="224"/>
      <c r="J477" s="225">
        <f>ROUND(I477*H477,2)</f>
        <v>0</v>
      </c>
      <c r="K477" s="221" t="s">
        <v>146</v>
      </c>
      <c r="L477" s="45"/>
      <c r="M477" s="226" t="s">
        <v>1</v>
      </c>
      <c r="N477" s="227" t="s">
        <v>42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225</v>
      </c>
      <c r="AT477" s="230" t="s">
        <v>142</v>
      </c>
      <c r="AU477" s="230" t="s">
        <v>148</v>
      </c>
      <c r="AY477" s="18" t="s">
        <v>139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148</v>
      </c>
      <c r="BK477" s="231">
        <f>ROUND(I477*H477,2)</f>
        <v>0</v>
      </c>
      <c r="BL477" s="18" t="s">
        <v>225</v>
      </c>
      <c r="BM477" s="230" t="s">
        <v>782</v>
      </c>
    </row>
    <row r="478" s="16" customFormat="1">
      <c r="A478" s="16"/>
      <c r="B478" s="276"/>
      <c r="C478" s="277"/>
      <c r="D478" s="234" t="s">
        <v>150</v>
      </c>
      <c r="E478" s="278" t="s">
        <v>1</v>
      </c>
      <c r="F478" s="279" t="s">
        <v>771</v>
      </c>
      <c r="G478" s="277"/>
      <c r="H478" s="278" t="s">
        <v>1</v>
      </c>
      <c r="I478" s="280"/>
      <c r="J478" s="277"/>
      <c r="K478" s="277"/>
      <c r="L478" s="281"/>
      <c r="M478" s="282"/>
      <c r="N478" s="283"/>
      <c r="O478" s="283"/>
      <c r="P478" s="283"/>
      <c r="Q478" s="283"/>
      <c r="R478" s="283"/>
      <c r="S478" s="283"/>
      <c r="T478" s="284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85" t="s">
        <v>150</v>
      </c>
      <c r="AU478" s="285" t="s">
        <v>148</v>
      </c>
      <c r="AV478" s="16" t="s">
        <v>84</v>
      </c>
      <c r="AW478" s="16" t="s">
        <v>32</v>
      </c>
      <c r="AX478" s="16" t="s">
        <v>76</v>
      </c>
      <c r="AY478" s="285" t="s">
        <v>139</v>
      </c>
    </row>
    <row r="479" s="13" customFormat="1">
      <c r="A479" s="13"/>
      <c r="B479" s="232"/>
      <c r="C479" s="233"/>
      <c r="D479" s="234" t="s">
        <v>150</v>
      </c>
      <c r="E479" s="235" t="s">
        <v>1</v>
      </c>
      <c r="F479" s="236" t="s">
        <v>403</v>
      </c>
      <c r="G479" s="233"/>
      <c r="H479" s="237">
        <v>83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150</v>
      </c>
      <c r="AU479" s="243" t="s">
        <v>148</v>
      </c>
      <c r="AV479" s="13" t="s">
        <v>148</v>
      </c>
      <c r="AW479" s="13" t="s">
        <v>32</v>
      </c>
      <c r="AX479" s="13" t="s">
        <v>76</v>
      </c>
      <c r="AY479" s="243" t="s">
        <v>139</v>
      </c>
    </row>
    <row r="480" s="13" customFormat="1">
      <c r="A480" s="13"/>
      <c r="B480" s="232"/>
      <c r="C480" s="233"/>
      <c r="D480" s="234" t="s">
        <v>150</v>
      </c>
      <c r="E480" s="235" t="s">
        <v>1</v>
      </c>
      <c r="F480" s="236" t="s">
        <v>772</v>
      </c>
      <c r="G480" s="233"/>
      <c r="H480" s="237">
        <v>117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150</v>
      </c>
      <c r="AU480" s="243" t="s">
        <v>148</v>
      </c>
      <c r="AV480" s="13" t="s">
        <v>148</v>
      </c>
      <c r="AW480" s="13" t="s">
        <v>32</v>
      </c>
      <c r="AX480" s="13" t="s">
        <v>76</v>
      </c>
      <c r="AY480" s="243" t="s">
        <v>139</v>
      </c>
    </row>
    <row r="481" s="14" customFormat="1">
      <c r="A481" s="14"/>
      <c r="B481" s="244"/>
      <c r="C481" s="245"/>
      <c r="D481" s="234" t="s">
        <v>150</v>
      </c>
      <c r="E481" s="246" t="s">
        <v>1</v>
      </c>
      <c r="F481" s="247" t="s">
        <v>174</v>
      </c>
      <c r="G481" s="245"/>
      <c r="H481" s="248">
        <v>200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150</v>
      </c>
      <c r="AU481" s="254" t="s">
        <v>148</v>
      </c>
      <c r="AV481" s="14" t="s">
        <v>147</v>
      </c>
      <c r="AW481" s="14" t="s">
        <v>32</v>
      </c>
      <c r="AX481" s="14" t="s">
        <v>84</v>
      </c>
      <c r="AY481" s="254" t="s">
        <v>139</v>
      </c>
    </row>
    <row r="482" s="2" customFormat="1" ht="24.15" customHeight="1">
      <c r="A482" s="39"/>
      <c r="B482" s="40"/>
      <c r="C482" s="255" t="s">
        <v>783</v>
      </c>
      <c r="D482" s="255" t="s">
        <v>230</v>
      </c>
      <c r="E482" s="256" t="s">
        <v>774</v>
      </c>
      <c r="F482" s="257" t="s">
        <v>775</v>
      </c>
      <c r="G482" s="258" t="s">
        <v>776</v>
      </c>
      <c r="H482" s="259">
        <v>36</v>
      </c>
      <c r="I482" s="260"/>
      <c r="J482" s="261">
        <f>ROUND(I482*H482,2)</f>
        <v>0</v>
      </c>
      <c r="K482" s="257" t="s">
        <v>146</v>
      </c>
      <c r="L482" s="262"/>
      <c r="M482" s="263" t="s">
        <v>1</v>
      </c>
      <c r="N482" s="264" t="s">
        <v>42</v>
      </c>
      <c r="O482" s="92"/>
      <c r="P482" s="228">
        <f>O482*H482</f>
        <v>0</v>
      </c>
      <c r="Q482" s="228">
        <v>0.0011999999999999999</v>
      </c>
      <c r="R482" s="228">
        <f>Q482*H482</f>
        <v>0.043199999999999995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315</v>
      </c>
      <c r="AT482" s="230" t="s">
        <v>230</v>
      </c>
      <c r="AU482" s="230" t="s">
        <v>148</v>
      </c>
      <c r="AY482" s="18" t="s">
        <v>139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148</v>
      </c>
      <c r="BK482" s="231">
        <f>ROUND(I482*H482,2)</f>
        <v>0</v>
      </c>
      <c r="BL482" s="18" t="s">
        <v>225</v>
      </c>
      <c r="BM482" s="230" t="s">
        <v>784</v>
      </c>
    </row>
    <row r="483" s="13" customFormat="1">
      <c r="A483" s="13"/>
      <c r="B483" s="232"/>
      <c r="C483" s="233"/>
      <c r="D483" s="234" t="s">
        <v>150</v>
      </c>
      <c r="E483" s="233"/>
      <c r="F483" s="236" t="s">
        <v>785</v>
      </c>
      <c r="G483" s="233"/>
      <c r="H483" s="237">
        <v>36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150</v>
      </c>
      <c r="AU483" s="243" t="s">
        <v>148</v>
      </c>
      <c r="AV483" s="13" t="s">
        <v>148</v>
      </c>
      <c r="AW483" s="13" t="s">
        <v>4</v>
      </c>
      <c r="AX483" s="13" t="s">
        <v>84</v>
      </c>
      <c r="AY483" s="243" t="s">
        <v>139</v>
      </c>
    </row>
    <row r="484" s="2" customFormat="1" ht="21.75" customHeight="1">
      <c r="A484" s="39"/>
      <c r="B484" s="40"/>
      <c r="C484" s="219" t="s">
        <v>786</v>
      </c>
      <c r="D484" s="219" t="s">
        <v>142</v>
      </c>
      <c r="E484" s="220" t="s">
        <v>787</v>
      </c>
      <c r="F484" s="221" t="s">
        <v>788</v>
      </c>
      <c r="G484" s="222" t="s">
        <v>789</v>
      </c>
      <c r="H484" s="223">
        <v>1</v>
      </c>
      <c r="I484" s="224"/>
      <c r="J484" s="225">
        <f>ROUND(I484*H484,2)</f>
        <v>0</v>
      </c>
      <c r="K484" s="221" t="s">
        <v>1</v>
      </c>
      <c r="L484" s="45"/>
      <c r="M484" s="226" t="s">
        <v>1</v>
      </c>
      <c r="N484" s="227" t="s">
        <v>42</v>
      </c>
      <c r="O484" s="92"/>
      <c r="P484" s="228">
        <f>O484*H484</f>
        <v>0</v>
      </c>
      <c r="Q484" s="228">
        <v>9.0000000000000006E-05</v>
      </c>
      <c r="R484" s="228">
        <f>Q484*H484</f>
        <v>9.0000000000000006E-05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225</v>
      </c>
      <c r="AT484" s="230" t="s">
        <v>142</v>
      </c>
      <c r="AU484" s="230" t="s">
        <v>148</v>
      </c>
      <c r="AY484" s="18" t="s">
        <v>139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148</v>
      </c>
      <c r="BK484" s="231">
        <f>ROUND(I484*H484,2)</f>
        <v>0</v>
      </c>
      <c r="BL484" s="18" t="s">
        <v>225</v>
      </c>
      <c r="BM484" s="230" t="s">
        <v>790</v>
      </c>
    </row>
    <row r="485" s="13" customFormat="1">
      <c r="A485" s="13"/>
      <c r="B485" s="232"/>
      <c r="C485" s="233"/>
      <c r="D485" s="234" t="s">
        <v>150</v>
      </c>
      <c r="E485" s="235" t="s">
        <v>1</v>
      </c>
      <c r="F485" s="236" t="s">
        <v>84</v>
      </c>
      <c r="G485" s="233"/>
      <c r="H485" s="237">
        <v>1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150</v>
      </c>
      <c r="AU485" s="243" t="s">
        <v>148</v>
      </c>
      <c r="AV485" s="13" t="s">
        <v>148</v>
      </c>
      <c r="AW485" s="13" t="s">
        <v>32</v>
      </c>
      <c r="AX485" s="13" t="s">
        <v>84</v>
      </c>
      <c r="AY485" s="243" t="s">
        <v>139</v>
      </c>
    </row>
    <row r="486" s="12" customFormat="1" ht="22.8" customHeight="1">
      <c r="A486" s="12"/>
      <c r="B486" s="203"/>
      <c r="C486" s="204"/>
      <c r="D486" s="205" t="s">
        <v>75</v>
      </c>
      <c r="E486" s="217" t="s">
        <v>791</v>
      </c>
      <c r="F486" s="217" t="s">
        <v>792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SUM(P487:P505)</f>
        <v>0</v>
      </c>
      <c r="Q486" s="211"/>
      <c r="R486" s="212">
        <f>SUM(R487:R505)</f>
        <v>0.15426324</v>
      </c>
      <c r="S486" s="211"/>
      <c r="T486" s="213">
        <f>SUM(T487:T505)</f>
        <v>0.024344299999999999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148</v>
      </c>
      <c r="AT486" s="215" t="s">
        <v>75</v>
      </c>
      <c r="AU486" s="215" t="s">
        <v>84</v>
      </c>
      <c r="AY486" s="214" t="s">
        <v>139</v>
      </c>
      <c r="BK486" s="216">
        <f>SUM(BK487:BK505)</f>
        <v>0</v>
      </c>
    </row>
    <row r="487" s="2" customFormat="1" ht="16.5" customHeight="1">
      <c r="A487" s="39"/>
      <c r="B487" s="40"/>
      <c r="C487" s="219" t="s">
        <v>793</v>
      </c>
      <c r="D487" s="219" t="s">
        <v>142</v>
      </c>
      <c r="E487" s="220" t="s">
        <v>794</v>
      </c>
      <c r="F487" s="221" t="s">
        <v>795</v>
      </c>
      <c r="G487" s="222" t="s">
        <v>163</v>
      </c>
      <c r="H487" s="223">
        <v>78.530000000000001</v>
      </c>
      <c r="I487" s="224"/>
      <c r="J487" s="225">
        <f>ROUND(I487*H487,2)</f>
        <v>0</v>
      </c>
      <c r="K487" s="221" t="s">
        <v>146</v>
      </c>
      <c r="L487" s="45"/>
      <c r="M487" s="226" t="s">
        <v>1</v>
      </c>
      <c r="N487" s="227" t="s">
        <v>42</v>
      </c>
      <c r="O487" s="92"/>
      <c r="P487" s="228">
        <f>O487*H487</f>
        <v>0</v>
      </c>
      <c r="Q487" s="228">
        <v>0.001</v>
      </c>
      <c r="R487" s="228">
        <f>Q487*H487</f>
        <v>0.078530000000000003</v>
      </c>
      <c r="S487" s="228">
        <v>0.00031</v>
      </c>
      <c r="T487" s="229">
        <f>S487*H487</f>
        <v>0.024344299999999999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225</v>
      </c>
      <c r="AT487" s="230" t="s">
        <v>142</v>
      </c>
      <c r="AU487" s="230" t="s">
        <v>148</v>
      </c>
      <c r="AY487" s="18" t="s">
        <v>139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148</v>
      </c>
      <c r="BK487" s="231">
        <f>ROUND(I487*H487,2)</f>
        <v>0</v>
      </c>
      <c r="BL487" s="18" t="s">
        <v>225</v>
      </c>
      <c r="BM487" s="230" t="s">
        <v>796</v>
      </c>
    </row>
    <row r="488" s="13" customFormat="1">
      <c r="A488" s="13"/>
      <c r="B488" s="232"/>
      <c r="C488" s="233"/>
      <c r="D488" s="234" t="s">
        <v>150</v>
      </c>
      <c r="E488" s="235" t="s">
        <v>1</v>
      </c>
      <c r="F488" s="236" t="s">
        <v>197</v>
      </c>
      <c r="G488" s="233"/>
      <c r="H488" s="237">
        <v>13.718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150</v>
      </c>
      <c r="AU488" s="243" t="s">
        <v>148</v>
      </c>
      <c r="AV488" s="13" t="s">
        <v>148</v>
      </c>
      <c r="AW488" s="13" t="s">
        <v>32</v>
      </c>
      <c r="AX488" s="13" t="s">
        <v>76</v>
      </c>
      <c r="AY488" s="243" t="s">
        <v>139</v>
      </c>
    </row>
    <row r="489" s="13" customFormat="1">
      <c r="A489" s="13"/>
      <c r="B489" s="232"/>
      <c r="C489" s="233"/>
      <c r="D489" s="234" t="s">
        <v>150</v>
      </c>
      <c r="E489" s="235" t="s">
        <v>1</v>
      </c>
      <c r="F489" s="236" t="s">
        <v>198</v>
      </c>
      <c r="G489" s="233"/>
      <c r="H489" s="237">
        <v>27.847999999999999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150</v>
      </c>
      <c r="AU489" s="243" t="s">
        <v>148</v>
      </c>
      <c r="AV489" s="13" t="s">
        <v>148</v>
      </c>
      <c r="AW489" s="13" t="s">
        <v>32</v>
      </c>
      <c r="AX489" s="13" t="s">
        <v>76</v>
      </c>
      <c r="AY489" s="243" t="s">
        <v>139</v>
      </c>
    </row>
    <row r="490" s="13" customFormat="1">
      <c r="A490" s="13"/>
      <c r="B490" s="232"/>
      <c r="C490" s="233"/>
      <c r="D490" s="234" t="s">
        <v>150</v>
      </c>
      <c r="E490" s="235" t="s">
        <v>1</v>
      </c>
      <c r="F490" s="236" t="s">
        <v>279</v>
      </c>
      <c r="G490" s="233"/>
      <c r="H490" s="237">
        <v>36.963999999999999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150</v>
      </c>
      <c r="AU490" s="243" t="s">
        <v>148</v>
      </c>
      <c r="AV490" s="13" t="s">
        <v>148</v>
      </c>
      <c r="AW490" s="13" t="s">
        <v>32</v>
      </c>
      <c r="AX490" s="13" t="s">
        <v>76</v>
      </c>
      <c r="AY490" s="243" t="s">
        <v>139</v>
      </c>
    </row>
    <row r="491" s="14" customFormat="1">
      <c r="A491" s="14"/>
      <c r="B491" s="244"/>
      <c r="C491" s="245"/>
      <c r="D491" s="234" t="s">
        <v>150</v>
      </c>
      <c r="E491" s="246" t="s">
        <v>1</v>
      </c>
      <c r="F491" s="247" t="s">
        <v>174</v>
      </c>
      <c r="G491" s="245"/>
      <c r="H491" s="248">
        <v>78.530000000000001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150</v>
      </c>
      <c r="AU491" s="254" t="s">
        <v>148</v>
      </c>
      <c r="AV491" s="14" t="s">
        <v>147</v>
      </c>
      <c r="AW491" s="14" t="s">
        <v>32</v>
      </c>
      <c r="AX491" s="14" t="s">
        <v>84</v>
      </c>
      <c r="AY491" s="254" t="s">
        <v>139</v>
      </c>
    </row>
    <row r="492" s="2" customFormat="1" ht="24.15" customHeight="1">
      <c r="A492" s="39"/>
      <c r="B492" s="40"/>
      <c r="C492" s="219" t="s">
        <v>797</v>
      </c>
      <c r="D492" s="219" t="s">
        <v>142</v>
      </c>
      <c r="E492" s="220" t="s">
        <v>798</v>
      </c>
      <c r="F492" s="221" t="s">
        <v>799</v>
      </c>
      <c r="G492" s="222" t="s">
        <v>163</v>
      </c>
      <c r="H492" s="223">
        <v>78.530000000000001</v>
      </c>
      <c r="I492" s="224"/>
      <c r="J492" s="225">
        <f>ROUND(I492*H492,2)</f>
        <v>0</v>
      </c>
      <c r="K492" s="221" t="s">
        <v>146</v>
      </c>
      <c r="L492" s="45"/>
      <c r="M492" s="226" t="s">
        <v>1</v>
      </c>
      <c r="N492" s="227" t="s">
        <v>42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225</v>
      </c>
      <c r="AT492" s="230" t="s">
        <v>142</v>
      </c>
      <c r="AU492" s="230" t="s">
        <v>148</v>
      </c>
      <c r="AY492" s="18" t="s">
        <v>139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148</v>
      </c>
      <c r="BK492" s="231">
        <f>ROUND(I492*H492,2)</f>
        <v>0</v>
      </c>
      <c r="BL492" s="18" t="s">
        <v>225</v>
      </c>
      <c r="BM492" s="230" t="s">
        <v>800</v>
      </c>
    </row>
    <row r="493" s="2" customFormat="1" ht="24.15" customHeight="1">
      <c r="A493" s="39"/>
      <c r="B493" s="40"/>
      <c r="C493" s="219" t="s">
        <v>801</v>
      </c>
      <c r="D493" s="219" t="s">
        <v>142</v>
      </c>
      <c r="E493" s="220" t="s">
        <v>802</v>
      </c>
      <c r="F493" s="221" t="s">
        <v>803</v>
      </c>
      <c r="G493" s="222" t="s">
        <v>163</v>
      </c>
      <c r="H493" s="223">
        <v>78.530000000000001</v>
      </c>
      <c r="I493" s="224"/>
      <c r="J493" s="225">
        <f>ROUND(I493*H493,2)</f>
        <v>0</v>
      </c>
      <c r="K493" s="221" t="s">
        <v>146</v>
      </c>
      <c r="L493" s="45"/>
      <c r="M493" s="226" t="s">
        <v>1</v>
      </c>
      <c r="N493" s="227" t="s">
        <v>42</v>
      </c>
      <c r="O493" s="92"/>
      <c r="P493" s="228">
        <f>O493*H493</f>
        <v>0</v>
      </c>
      <c r="Q493" s="228">
        <v>0.00020000000000000001</v>
      </c>
      <c r="R493" s="228">
        <f>Q493*H493</f>
        <v>0.015706000000000001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225</v>
      </c>
      <c r="AT493" s="230" t="s">
        <v>142</v>
      </c>
      <c r="AU493" s="230" t="s">
        <v>148</v>
      </c>
      <c r="AY493" s="18" t="s">
        <v>139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148</v>
      </c>
      <c r="BK493" s="231">
        <f>ROUND(I493*H493,2)</f>
        <v>0</v>
      </c>
      <c r="BL493" s="18" t="s">
        <v>225</v>
      </c>
      <c r="BM493" s="230" t="s">
        <v>804</v>
      </c>
    </row>
    <row r="494" s="13" customFormat="1">
      <c r="A494" s="13"/>
      <c r="B494" s="232"/>
      <c r="C494" s="233"/>
      <c r="D494" s="234" t="s">
        <v>150</v>
      </c>
      <c r="E494" s="235" t="s">
        <v>1</v>
      </c>
      <c r="F494" s="236" t="s">
        <v>197</v>
      </c>
      <c r="G494" s="233"/>
      <c r="H494" s="237">
        <v>13.718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150</v>
      </c>
      <c r="AU494" s="243" t="s">
        <v>148</v>
      </c>
      <c r="AV494" s="13" t="s">
        <v>148</v>
      </c>
      <c r="AW494" s="13" t="s">
        <v>32</v>
      </c>
      <c r="AX494" s="13" t="s">
        <v>76</v>
      </c>
      <c r="AY494" s="243" t="s">
        <v>139</v>
      </c>
    </row>
    <row r="495" s="13" customFormat="1">
      <c r="A495" s="13"/>
      <c r="B495" s="232"/>
      <c r="C495" s="233"/>
      <c r="D495" s="234" t="s">
        <v>150</v>
      </c>
      <c r="E495" s="235" t="s">
        <v>1</v>
      </c>
      <c r="F495" s="236" t="s">
        <v>198</v>
      </c>
      <c r="G495" s="233"/>
      <c r="H495" s="237">
        <v>27.847999999999999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150</v>
      </c>
      <c r="AU495" s="243" t="s">
        <v>148</v>
      </c>
      <c r="AV495" s="13" t="s">
        <v>148</v>
      </c>
      <c r="AW495" s="13" t="s">
        <v>32</v>
      </c>
      <c r="AX495" s="13" t="s">
        <v>76</v>
      </c>
      <c r="AY495" s="243" t="s">
        <v>139</v>
      </c>
    </row>
    <row r="496" s="13" customFormat="1">
      <c r="A496" s="13"/>
      <c r="B496" s="232"/>
      <c r="C496" s="233"/>
      <c r="D496" s="234" t="s">
        <v>150</v>
      </c>
      <c r="E496" s="235" t="s">
        <v>1</v>
      </c>
      <c r="F496" s="236" t="s">
        <v>279</v>
      </c>
      <c r="G496" s="233"/>
      <c r="H496" s="237">
        <v>36.963999999999999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150</v>
      </c>
      <c r="AU496" s="243" t="s">
        <v>148</v>
      </c>
      <c r="AV496" s="13" t="s">
        <v>148</v>
      </c>
      <c r="AW496" s="13" t="s">
        <v>32</v>
      </c>
      <c r="AX496" s="13" t="s">
        <v>76</v>
      </c>
      <c r="AY496" s="243" t="s">
        <v>139</v>
      </c>
    </row>
    <row r="497" s="14" customFormat="1">
      <c r="A497" s="14"/>
      <c r="B497" s="244"/>
      <c r="C497" s="245"/>
      <c r="D497" s="234" t="s">
        <v>150</v>
      </c>
      <c r="E497" s="246" t="s">
        <v>1</v>
      </c>
      <c r="F497" s="247" t="s">
        <v>174</v>
      </c>
      <c r="G497" s="245"/>
      <c r="H497" s="248">
        <v>78.530000000000001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150</v>
      </c>
      <c r="AU497" s="254" t="s">
        <v>148</v>
      </c>
      <c r="AV497" s="14" t="s">
        <v>147</v>
      </c>
      <c r="AW497" s="14" t="s">
        <v>32</v>
      </c>
      <c r="AX497" s="14" t="s">
        <v>84</v>
      </c>
      <c r="AY497" s="254" t="s">
        <v>139</v>
      </c>
    </row>
    <row r="498" s="2" customFormat="1" ht="33" customHeight="1">
      <c r="A498" s="39"/>
      <c r="B498" s="40"/>
      <c r="C498" s="219" t="s">
        <v>805</v>
      </c>
      <c r="D498" s="219" t="s">
        <v>142</v>
      </c>
      <c r="E498" s="220" t="s">
        <v>806</v>
      </c>
      <c r="F498" s="221" t="s">
        <v>807</v>
      </c>
      <c r="G498" s="222" t="s">
        <v>163</v>
      </c>
      <c r="H498" s="223">
        <v>230.874</v>
      </c>
      <c r="I498" s="224"/>
      <c r="J498" s="225">
        <f>ROUND(I498*H498,2)</f>
        <v>0</v>
      </c>
      <c r="K498" s="221" t="s">
        <v>146</v>
      </c>
      <c r="L498" s="45"/>
      <c r="M498" s="226" t="s">
        <v>1</v>
      </c>
      <c r="N498" s="227" t="s">
        <v>42</v>
      </c>
      <c r="O498" s="92"/>
      <c r="P498" s="228">
        <f>O498*H498</f>
        <v>0</v>
      </c>
      <c r="Q498" s="228">
        <v>0.00025999999999999998</v>
      </c>
      <c r="R498" s="228">
        <f>Q498*H498</f>
        <v>0.060027239999999996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225</v>
      </c>
      <c r="AT498" s="230" t="s">
        <v>142</v>
      </c>
      <c r="AU498" s="230" t="s">
        <v>148</v>
      </c>
      <c r="AY498" s="18" t="s">
        <v>139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148</v>
      </c>
      <c r="BK498" s="231">
        <f>ROUND(I498*H498,2)</f>
        <v>0</v>
      </c>
      <c r="BL498" s="18" t="s">
        <v>225</v>
      </c>
      <c r="BM498" s="230" t="s">
        <v>808</v>
      </c>
    </row>
    <row r="499" s="13" customFormat="1">
      <c r="A499" s="13"/>
      <c r="B499" s="232"/>
      <c r="C499" s="233"/>
      <c r="D499" s="234" t="s">
        <v>150</v>
      </c>
      <c r="E499" s="235" t="s">
        <v>1</v>
      </c>
      <c r="F499" s="236" t="s">
        <v>809</v>
      </c>
      <c r="G499" s="233"/>
      <c r="H499" s="237">
        <v>78.530000000000001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150</v>
      </c>
      <c r="AU499" s="243" t="s">
        <v>148</v>
      </c>
      <c r="AV499" s="13" t="s">
        <v>148</v>
      </c>
      <c r="AW499" s="13" t="s">
        <v>32</v>
      </c>
      <c r="AX499" s="13" t="s">
        <v>76</v>
      </c>
      <c r="AY499" s="243" t="s">
        <v>139</v>
      </c>
    </row>
    <row r="500" s="13" customFormat="1">
      <c r="A500" s="13"/>
      <c r="B500" s="232"/>
      <c r="C500" s="233"/>
      <c r="D500" s="234" t="s">
        <v>150</v>
      </c>
      <c r="E500" s="235" t="s">
        <v>1</v>
      </c>
      <c r="F500" s="236" t="s">
        <v>810</v>
      </c>
      <c r="G500" s="233"/>
      <c r="H500" s="237">
        <v>5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150</v>
      </c>
      <c r="AU500" s="243" t="s">
        <v>148</v>
      </c>
      <c r="AV500" s="13" t="s">
        <v>148</v>
      </c>
      <c r="AW500" s="13" t="s">
        <v>32</v>
      </c>
      <c r="AX500" s="13" t="s">
        <v>76</v>
      </c>
      <c r="AY500" s="243" t="s">
        <v>139</v>
      </c>
    </row>
    <row r="501" s="13" customFormat="1">
      <c r="A501" s="13"/>
      <c r="B501" s="232"/>
      <c r="C501" s="233"/>
      <c r="D501" s="234" t="s">
        <v>150</v>
      </c>
      <c r="E501" s="235" t="s">
        <v>1</v>
      </c>
      <c r="F501" s="236" t="s">
        <v>811</v>
      </c>
      <c r="G501" s="233"/>
      <c r="H501" s="237">
        <v>35.009999999999998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150</v>
      </c>
      <c r="AU501" s="243" t="s">
        <v>148</v>
      </c>
      <c r="AV501" s="13" t="s">
        <v>148</v>
      </c>
      <c r="AW501" s="13" t="s">
        <v>32</v>
      </c>
      <c r="AX501" s="13" t="s">
        <v>76</v>
      </c>
      <c r="AY501" s="243" t="s">
        <v>139</v>
      </c>
    </row>
    <row r="502" s="13" customFormat="1">
      <c r="A502" s="13"/>
      <c r="B502" s="232"/>
      <c r="C502" s="233"/>
      <c r="D502" s="234" t="s">
        <v>150</v>
      </c>
      <c r="E502" s="235" t="s">
        <v>1</v>
      </c>
      <c r="F502" s="236" t="s">
        <v>812</v>
      </c>
      <c r="G502" s="233"/>
      <c r="H502" s="237">
        <v>61.654000000000003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150</v>
      </c>
      <c r="AU502" s="243" t="s">
        <v>148</v>
      </c>
      <c r="AV502" s="13" t="s">
        <v>148</v>
      </c>
      <c r="AW502" s="13" t="s">
        <v>32</v>
      </c>
      <c r="AX502" s="13" t="s">
        <v>76</v>
      </c>
      <c r="AY502" s="243" t="s">
        <v>139</v>
      </c>
    </row>
    <row r="503" s="13" customFormat="1">
      <c r="A503" s="13"/>
      <c r="B503" s="232"/>
      <c r="C503" s="233"/>
      <c r="D503" s="234" t="s">
        <v>150</v>
      </c>
      <c r="E503" s="235" t="s">
        <v>1</v>
      </c>
      <c r="F503" s="236" t="s">
        <v>813</v>
      </c>
      <c r="G503" s="233"/>
      <c r="H503" s="237">
        <v>61.200000000000003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150</v>
      </c>
      <c r="AU503" s="243" t="s">
        <v>148</v>
      </c>
      <c r="AV503" s="13" t="s">
        <v>148</v>
      </c>
      <c r="AW503" s="13" t="s">
        <v>32</v>
      </c>
      <c r="AX503" s="13" t="s">
        <v>76</v>
      </c>
      <c r="AY503" s="243" t="s">
        <v>139</v>
      </c>
    </row>
    <row r="504" s="13" customFormat="1">
      <c r="A504" s="13"/>
      <c r="B504" s="232"/>
      <c r="C504" s="233"/>
      <c r="D504" s="234" t="s">
        <v>150</v>
      </c>
      <c r="E504" s="235" t="s">
        <v>1</v>
      </c>
      <c r="F504" s="236" t="s">
        <v>814</v>
      </c>
      <c r="G504" s="233"/>
      <c r="H504" s="237">
        <v>-10.52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150</v>
      </c>
      <c r="AU504" s="243" t="s">
        <v>148</v>
      </c>
      <c r="AV504" s="13" t="s">
        <v>148</v>
      </c>
      <c r="AW504" s="13" t="s">
        <v>32</v>
      </c>
      <c r="AX504" s="13" t="s">
        <v>76</v>
      </c>
      <c r="AY504" s="243" t="s">
        <v>139</v>
      </c>
    </row>
    <row r="505" s="14" customFormat="1">
      <c r="A505" s="14"/>
      <c r="B505" s="244"/>
      <c r="C505" s="245"/>
      <c r="D505" s="234" t="s">
        <v>150</v>
      </c>
      <c r="E505" s="246" t="s">
        <v>1</v>
      </c>
      <c r="F505" s="247" t="s">
        <v>174</v>
      </c>
      <c r="G505" s="245"/>
      <c r="H505" s="248">
        <v>230.874</v>
      </c>
      <c r="I505" s="249"/>
      <c r="J505" s="245"/>
      <c r="K505" s="245"/>
      <c r="L505" s="250"/>
      <c r="M505" s="286"/>
      <c r="N505" s="287"/>
      <c r="O505" s="287"/>
      <c r="P505" s="287"/>
      <c r="Q505" s="287"/>
      <c r="R505" s="287"/>
      <c r="S505" s="287"/>
      <c r="T505" s="28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150</v>
      </c>
      <c r="AU505" s="254" t="s">
        <v>148</v>
      </c>
      <c r="AV505" s="14" t="s">
        <v>147</v>
      </c>
      <c r="AW505" s="14" t="s">
        <v>32</v>
      </c>
      <c r="AX505" s="14" t="s">
        <v>84</v>
      </c>
      <c r="AY505" s="254" t="s">
        <v>139</v>
      </c>
    </row>
    <row r="506" s="2" customFormat="1" ht="6.96" customHeight="1">
      <c r="A506" s="39"/>
      <c r="B506" s="67"/>
      <c r="C506" s="68"/>
      <c r="D506" s="68"/>
      <c r="E506" s="68"/>
      <c r="F506" s="68"/>
      <c r="G506" s="68"/>
      <c r="H506" s="68"/>
      <c r="I506" s="68"/>
      <c r="J506" s="68"/>
      <c r="K506" s="68"/>
      <c r="L506" s="45"/>
      <c r="M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</row>
  </sheetData>
  <sheetProtection sheet="1" autoFilter="0" formatColumns="0" formatRows="0" objects="1" scenarios="1" spinCount="100000" saltValue="VVJ6pC3dLufN7LV5zScUo3SB+4sJMgPqa63QAQ9r0BOS2zHBkzhZUgnv5AmgWMawOUBdvGug6KAPCwQ5OAoXaw==" hashValue="4QVEakQdLzChAacwaolfb+aVwg4EouySwn4Na2AgnDyIvBRe/aSHsQUGn3Ek2U+74yQ7M4YHOf/eEX7N3kCPxA==" algorithmName="SHA-512" password="CC35"/>
  <autoFilter ref="C133:K50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obecních bytů Bergerovo nám. - čp. 30 byt č.4 (2NP)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ROUND((SUM(BE119:BE155)),  2)</f>
        <v>0</v>
      </c>
      <c r="G33" s="39"/>
      <c r="H33" s="39"/>
      <c r="I33" s="156">
        <v>0.20999999999999999</v>
      </c>
      <c r="J33" s="155">
        <f>ROUND(((SUM(BE119:BE155))*I33),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ROUND((SUM(BF119:BF155)),  2)</f>
        <v>0</v>
      </c>
      <c r="G34" s="39"/>
      <c r="H34" s="39"/>
      <c r="I34" s="156">
        <v>0.12</v>
      </c>
      <c r="J34" s="155">
        <f>ROUND(((SUM(BF119:BF155))*I34),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ROUND((SUM(BG119:BG155)),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ROUND((SUM(BH119:BH155)),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ROUND((SUM(BI119:BI155)),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obecních bytů Bergerovo nám. - čp. 30 byt č.4 (2NP)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701_01 - Rozvody ZTI, zařizovací předměty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9. 12. 2023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816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817</v>
      </c>
      <c r="E98" s="183"/>
      <c r="F98" s="183"/>
      <c r="G98" s="183"/>
      <c r="H98" s="183"/>
      <c r="I98" s="183"/>
      <c r="J98" s="184">
        <f>J129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818</v>
      </c>
      <c r="E99" s="183"/>
      <c r="F99" s="183"/>
      <c r="G99" s="183"/>
      <c r="H99" s="183"/>
      <c r="I99" s="183"/>
      <c r="J99" s="184">
        <f>J143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Stavební úpravy obecních bytů Bergerovo nám. - čp. 30 byt č.4 (2NP)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701_01 - Rozvody ZTI, zařizovací předměty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Stráž nad Nisou</v>
      </c>
      <c r="G113" s="41"/>
      <c r="H113" s="41"/>
      <c r="I113" s="33" t="s">
        <v>22</v>
      </c>
      <c r="J113" s="80" t="str">
        <f>IF(J12="","",J12)</f>
        <v>9. 12. 2023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Obec Stráž nad Nisou</v>
      </c>
      <c r="G115" s="41"/>
      <c r="H115" s="41"/>
      <c r="I115" s="33" t="s">
        <v>30</v>
      </c>
      <c r="J115" s="37" t="str">
        <f>E21</f>
        <v>RIP - stavební projekty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Bc. Zuzana Kosáková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125</v>
      </c>
      <c r="D118" s="195" t="s">
        <v>61</v>
      </c>
      <c r="E118" s="195" t="s">
        <v>57</v>
      </c>
      <c r="F118" s="195" t="s">
        <v>58</v>
      </c>
      <c r="G118" s="195" t="s">
        <v>126</v>
      </c>
      <c r="H118" s="195" t="s">
        <v>127</v>
      </c>
      <c r="I118" s="195" t="s">
        <v>128</v>
      </c>
      <c r="J118" s="195" t="s">
        <v>103</v>
      </c>
      <c r="K118" s="196" t="s">
        <v>129</v>
      </c>
      <c r="L118" s="197"/>
      <c r="M118" s="101" t="s">
        <v>1</v>
      </c>
      <c r="N118" s="102" t="s">
        <v>40</v>
      </c>
      <c r="O118" s="102" t="s">
        <v>130</v>
      </c>
      <c r="P118" s="102" t="s">
        <v>131</v>
      </c>
      <c r="Q118" s="102" t="s">
        <v>132</v>
      </c>
      <c r="R118" s="102" t="s">
        <v>133</v>
      </c>
      <c r="S118" s="102" t="s">
        <v>134</v>
      </c>
      <c r="T118" s="103" t="s">
        <v>135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136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P120+P129+P143</f>
        <v>0</v>
      </c>
      <c r="Q119" s="105"/>
      <c r="R119" s="200">
        <f>R120+R129+R143</f>
        <v>0</v>
      </c>
      <c r="S119" s="105"/>
      <c r="T119" s="201">
        <f>T120+T129+T143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105</v>
      </c>
      <c r="BK119" s="202">
        <f>BK120+BK129+BK143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819</v>
      </c>
      <c r="F120" s="206" t="s">
        <v>820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SUM(P121:P128)</f>
        <v>0</v>
      </c>
      <c r="Q120" s="211"/>
      <c r="R120" s="212">
        <f>SUM(R121:R128)</f>
        <v>0</v>
      </c>
      <c r="S120" s="211"/>
      <c r="T120" s="213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148</v>
      </c>
      <c r="AT120" s="215" t="s">
        <v>75</v>
      </c>
      <c r="AU120" s="215" t="s">
        <v>76</v>
      </c>
      <c r="AY120" s="214" t="s">
        <v>139</v>
      </c>
      <c r="BK120" s="216">
        <f>SUM(BK121:BK128)</f>
        <v>0</v>
      </c>
    </row>
    <row r="121" s="2" customFormat="1" ht="16.5" customHeight="1">
      <c r="A121" s="39"/>
      <c r="B121" s="40"/>
      <c r="C121" s="219" t="s">
        <v>84</v>
      </c>
      <c r="D121" s="219" t="s">
        <v>142</v>
      </c>
      <c r="E121" s="220" t="s">
        <v>821</v>
      </c>
      <c r="F121" s="221" t="s">
        <v>822</v>
      </c>
      <c r="G121" s="222" t="s">
        <v>266</v>
      </c>
      <c r="H121" s="223">
        <v>3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225</v>
      </c>
      <c r="AT121" s="230" t="s">
        <v>142</v>
      </c>
      <c r="AU121" s="230" t="s">
        <v>84</v>
      </c>
      <c r="AY121" s="18" t="s">
        <v>139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148</v>
      </c>
      <c r="BK121" s="231">
        <f>ROUND(I121*H121,2)</f>
        <v>0</v>
      </c>
      <c r="BL121" s="18" t="s">
        <v>225</v>
      </c>
      <c r="BM121" s="230" t="s">
        <v>148</v>
      </c>
    </row>
    <row r="122" s="2" customFormat="1" ht="16.5" customHeight="1">
      <c r="A122" s="39"/>
      <c r="B122" s="40"/>
      <c r="C122" s="219" t="s">
        <v>148</v>
      </c>
      <c r="D122" s="219" t="s">
        <v>142</v>
      </c>
      <c r="E122" s="220" t="s">
        <v>823</v>
      </c>
      <c r="F122" s="221" t="s">
        <v>824</v>
      </c>
      <c r="G122" s="222" t="s">
        <v>266</v>
      </c>
      <c r="H122" s="223">
        <v>2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42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225</v>
      </c>
      <c r="AT122" s="230" t="s">
        <v>142</v>
      </c>
      <c r="AU122" s="230" t="s">
        <v>84</v>
      </c>
      <c r="AY122" s="18" t="s">
        <v>139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148</v>
      </c>
      <c r="BK122" s="231">
        <f>ROUND(I122*H122,2)</f>
        <v>0</v>
      </c>
      <c r="BL122" s="18" t="s">
        <v>225</v>
      </c>
      <c r="BM122" s="230" t="s">
        <v>147</v>
      </c>
    </row>
    <row r="123" s="2" customFormat="1" ht="16.5" customHeight="1">
      <c r="A123" s="39"/>
      <c r="B123" s="40"/>
      <c r="C123" s="219" t="s">
        <v>140</v>
      </c>
      <c r="D123" s="219" t="s">
        <v>142</v>
      </c>
      <c r="E123" s="220" t="s">
        <v>825</v>
      </c>
      <c r="F123" s="221" t="s">
        <v>826</v>
      </c>
      <c r="G123" s="222" t="s">
        <v>266</v>
      </c>
      <c r="H123" s="223">
        <v>14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225</v>
      </c>
      <c r="AT123" s="230" t="s">
        <v>142</v>
      </c>
      <c r="AU123" s="230" t="s">
        <v>84</v>
      </c>
      <c r="AY123" s="18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148</v>
      </c>
      <c r="BK123" s="231">
        <f>ROUND(I123*H123,2)</f>
        <v>0</v>
      </c>
      <c r="BL123" s="18" t="s">
        <v>225</v>
      </c>
      <c r="BM123" s="230" t="s">
        <v>166</v>
      </c>
    </row>
    <row r="124" s="2" customFormat="1" ht="16.5" customHeight="1">
      <c r="A124" s="39"/>
      <c r="B124" s="40"/>
      <c r="C124" s="219" t="s">
        <v>147</v>
      </c>
      <c r="D124" s="219" t="s">
        <v>142</v>
      </c>
      <c r="E124" s="220" t="s">
        <v>827</v>
      </c>
      <c r="F124" s="221" t="s">
        <v>828</v>
      </c>
      <c r="G124" s="222" t="s">
        <v>185</v>
      </c>
      <c r="H124" s="223">
        <v>3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225</v>
      </c>
      <c r="AT124" s="230" t="s">
        <v>142</v>
      </c>
      <c r="AU124" s="230" t="s">
        <v>84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148</v>
      </c>
      <c r="BK124" s="231">
        <f>ROUND(I124*H124,2)</f>
        <v>0</v>
      </c>
      <c r="BL124" s="18" t="s">
        <v>225</v>
      </c>
      <c r="BM124" s="230" t="s">
        <v>182</v>
      </c>
    </row>
    <row r="125" s="2" customFormat="1" ht="16.5" customHeight="1">
      <c r="A125" s="39"/>
      <c r="B125" s="40"/>
      <c r="C125" s="219" t="s">
        <v>168</v>
      </c>
      <c r="D125" s="219" t="s">
        <v>142</v>
      </c>
      <c r="E125" s="220" t="s">
        <v>829</v>
      </c>
      <c r="F125" s="221" t="s">
        <v>830</v>
      </c>
      <c r="G125" s="222" t="s">
        <v>185</v>
      </c>
      <c r="H125" s="223">
        <v>2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225</v>
      </c>
      <c r="AT125" s="230" t="s">
        <v>142</v>
      </c>
      <c r="AU125" s="230" t="s">
        <v>84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148</v>
      </c>
      <c r="BK125" s="231">
        <f>ROUND(I125*H125,2)</f>
        <v>0</v>
      </c>
      <c r="BL125" s="18" t="s">
        <v>225</v>
      </c>
      <c r="BM125" s="230" t="s">
        <v>193</v>
      </c>
    </row>
    <row r="126" s="2" customFormat="1" ht="16.5" customHeight="1">
      <c r="A126" s="39"/>
      <c r="B126" s="40"/>
      <c r="C126" s="219" t="s">
        <v>166</v>
      </c>
      <c r="D126" s="219" t="s">
        <v>142</v>
      </c>
      <c r="E126" s="220" t="s">
        <v>831</v>
      </c>
      <c r="F126" s="221" t="s">
        <v>832</v>
      </c>
      <c r="G126" s="222" t="s">
        <v>185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225</v>
      </c>
      <c r="AT126" s="230" t="s">
        <v>142</v>
      </c>
      <c r="AU126" s="230" t="s">
        <v>84</v>
      </c>
      <c r="AY126" s="18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148</v>
      </c>
      <c r="BK126" s="231">
        <f>ROUND(I126*H126,2)</f>
        <v>0</v>
      </c>
      <c r="BL126" s="18" t="s">
        <v>225</v>
      </c>
      <c r="BM126" s="230" t="s">
        <v>8</v>
      </c>
    </row>
    <row r="127" s="2" customFormat="1" ht="16.5" customHeight="1">
      <c r="A127" s="39"/>
      <c r="B127" s="40"/>
      <c r="C127" s="219" t="s">
        <v>178</v>
      </c>
      <c r="D127" s="219" t="s">
        <v>142</v>
      </c>
      <c r="E127" s="220" t="s">
        <v>833</v>
      </c>
      <c r="F127" s="221" t="s">
        <v>834</v>
      </c>
      <c r="G127" s="222" t="s">
        <v>835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225</v>
      </c>
      <c r="AT127" s="230" t="s">
        <v>142</v>
      </c>
      <c r="AU127" s="230" t="s">
        <v>84</v>
      </c>
      <c r="AY127" s="18" t="s">
        <v>139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148</v>
      </c>
      <c r="BK127" s="231">
        <f>ROUND(I127*H127,2)</f>
        <v>0</v>
      </c>
      <c r="BL127" s="18" t="s">
        <v>225</v>
      </c>
      <c r="BM127" s="230" t="s">
        <v>214</v>
      </c>
    </row>
    <row r="128" s="2" customFormat="1" ht="16.5" customHeight="1">
      <c r="A128" s="39"/>
      <c r="B128" s="40"/>
      <c r="C128" s="219" t="s">
        <v>182</v>
      </c>
      <c r="D128" s="219" t="s">
        <v>142</v>
      </c>
      <c r="E128" s="220" t="s">
        <v>836</v>
      </c>
      <c r="F128" s="221" t="s">
        <v>837</v>
      </c>
      <c r="G128" s="222" t="s">
        <v>266</v>
      </c>
      <c r="H128" s="223">
        <v>19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225</v>
      </c>
      <c r="AT128" s="230" t="s">
        <v>142</v>
      </c>
      <c r="AU128" s="230" t="s">
        <v>84</v>
      </c>
      <c r="AY128" s="18" t="s">
        <v>139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148</v>
      </c>
      <c r="BK128" s="231">
        <f>ROUND(I128*H128,2)</f>
        <v>0</v>
      </c>
      <c r="BL128" s="18" t="s">
        <v>225</v>
      </c>
      <c r="BM128" s="230" t="s">
        <v>225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838</v>
      </c>
      <c r="F129" s="206" t="s">
        <v>839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SUM(P130:P142)</f>
        <v>0</v>
      </c>
      <c r="Q129" s="211"/>
      <c r="R129" s="212">
        <f>SUM(R130:R142)</f>
        <v>0</v>
      </c>
      <c r="S129" s="211"/>
      <c r="T129" s="213">
        <f>SUM(T130:T142)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148</v>
      </c>
      <c r="AT129" s="215" t="s">
        <v>75</v>
      </c>
      <c r="AU129" s="215" t="s">
        <v>76</v>
      </c>
      <c r="AY129" s="214" t="s">
        <v>139</v>
      </c>
      <c r="BK129" s="216">
        <f>SUM(BK130:BK142)</f>
        <v>0</v>
      </c>
    </row>
    <row r="130" s="2" customFormat="1" ht="16.5" customHeight="1">
      <c r="A130" s="39"/>
      <c r="B130" s="40"/>
      <c r="C130" s="219" t="s">
        <v>188</v>
      </c>
      <c r="D130" s="219" t="s">
        <v>142</v>
      </c>
      <c r="E130" s="220" t="s">
        <v>840</v>
      </c>
      <c r="F130" s="221" t="s">
        <v>841</v>
      </c>
      <c r="G130" s="222" t="s">
        <v>266</v>
      </c>
      <c r="H130" s="223">
        <v>6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225</v>
      </c>
      <c r="AT130" s="230" t="s">
        <v>142</v>
      </c>
      <c r="AU130" s="230" t="s">
        <v>84</v>
      </c>
      <c r="AY130" s="18" t="s">
        <v>139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148</v>
      </c>
      <c r="BK130" s="231">
        <f>ROUND(I130*H130,2)</f>
        <v>0</v>
      </c>
      <c r="BL130" s="18" t="s">
        <v>225</v>
      </c>
      <c r="BM130" s="230" t="s">
        <v>235</v>
      </c>
    </row>
    <row r="131" s="2" customFormat="1" ht="16.5" customHeight="1">
      <c r="A131" s="39"/>
      <c r="B131" s="40"/>
      <c r="C131" s="219" t="s">
        <v>193</v>
      </c>
      <c r="D131" s="219" t="s">
        <v>142</v>
      </c>
      <c r="E131" s="220" t="s">
        <v>842</v>
      </c>
      <c r="F131" s="221" t="s">
        <v>843</v>
      </c>
      <c r="G131" s="222" t="s">
        <v>266</v>
      </c>
      <c r="H131" s="223">
        <v>14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225</v>
      </c>
      <c r="AT131" s="230" t="s">
        <v>142</v>
      </c>
      <c r="AU131" s="230" t="s">
        <v>84</v>
      </c>
      <c r="AY131" s="18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148</v>
      </c>
      <c r="BK131" s="231">
        <f>ROUND(I131*H131,2)</f>
        <v>0</v>
      </c>
      <c r="BL131" s="18" t="s">
        <v>225</v>
      </c>
      <c r="BM131" s="230" t="s">
        <v>249</v>
      </c>
    </row>
    <row r="132" s="2" customFormat="1" ht="16.5" customHeight="1">
      <c r="A132" s="39"/>
      <c r="B132" s="40"/>
      <c r="C132" s="219" t="s">
        <v>199</v>
      </c>
      <c r="D132" s="219" t="s">
        <v>142</v>
      </c>
      <c r="E132" s="220" t="s">
        <v>844</v>
      </c>
      <c r="F132" s="221" t="s">
        <v>845</v>
      </c>
      <c r="G132" s="222" t="s">
        <v>266</v>
      </c>
      <c r="H132" s="223">
        <v>6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225</v>
      </c>
      <c r="AT132" s="230" t="s">
        <v>142</v>
      </c>
      <c r="AU132" s="230" t="s">
        <v>84</v>
      </c>
      <c r="AY132" s="18" t="s">
        <v>139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148</v>
      </c>
      <c r="BK132" s="231">
        <f>ROUND(I132*H132,2)</f>
        <v>0</v>
      </c>
      <c r="BL132" s="18" t="s">
        <v>225</v>
      </c>
      <c r="BM132" s="230" t="s">
        <v>258</v>
      </c>
    </row>
    <row r="133" s="2" customFormat="1" ht="16.5" customHeight="1">
      <c r="A133" s="39"/>
      <c r="B133" s="40"/>
      <c r="C133" s="219" t="s">
        <v>8</v>
      </c>
      <c r="D133" s="219" t="s">
        <v>142</v>
      </c>
      <c r="E133" s="220" t="s">
        <v>846</v>
      </c>
      <c r="F133" s="221" t="s">
        <v>847</v>
      </c>
      <c r="G133" s="222" t="s">
        <v>266</v>
      </c>
      <c r="H133" s="223">
        <v>14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225</v>
      </c>
      <c r="AT133" s="230" t="s">
        <v>142</v>
      </c>
      <c r="AU133" s="230" t="s">
        <v>84</v>
      </c>
      <c r="AY133" s="18" t="s">
        <v>139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148</v>
      </c>
      <c r="BK133" s="231">
        <f>ROUND(I133*H133,2)</f>
        <v>0</v>
      </c>
      <c r="BL133" s="18" t="s">
        <v>225</v>
      </c>
      <c r="BM133" s="230" t="s">
        <v>269</v>
      </c>
    </row>
    <row r="134" s="2" customFormat="1" ht="16.5" customHeight="1">
      <c r="A134" s="39"/>
      <c r="B134" s="40"/>
      <c r="C134" s="219" t="s">
        <v>209</v>
      </c>
      <c r="D134" s="219" t="s">
        <v>142</v>
      </c>
      <c r="E134" s="220" t="s">
        <v>848</v>
      </c>
      <c r="F134" s="221" t="s">
        <v>849</v>
      </c>
      <c r="G134" s="222" t="s">
        <v>266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225</v>
      </c>
      <c r="AT134" s="230" t="s">
        <v>142</v>
      </c>
      <c r="AU134" s="230" t="s">
        <v>84</v>
      </c>
      <c r="AY134" s="18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148</v>
      </c>
      <c r="BK134" s="231">
        <f>ROUND(I134*H134,2)</f>
        <v>0</v>
      </c>
      <c r="BL134" s="18" t="s">
        <v>225</v>
      </c>
      <c r="BM134" s="230" t="s">
        <v>282</v>
      </c>
    </row>
    <row r="135" s="2" customFormat="1" ht="16.5" customHeight="1">
      <c r="A135" s="39"/>
      <c r="B135" s="40"/>
      <c r="C135" s="219" t="s">
        <v>214</v>
      </c>
      <c r="D135" s="219" t="s">
        <v>142</v>
      </c>
      <c r="E135" s="220" t="s">
        <v>850</v>
      </c>
      <c r="F135" s="221" t="s">
        <v>851</v>
      </c>
      <c r="G135" s="222" t="s">
        <v>266</v>
      </c>
      <c r="H135" s="223">
        <v>10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225</v>
      </c>
      <c r="AT135" s="230" t="s">
        <v>142</v>
      </c>
      <c r="AU135" s="230" t="s">
        <v>84</v>
      </c>
      <c r="AY135" s="18" t="s">
        <v>139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148</v>
      </c>
      <c r="BK135" s="231">
        <f>ROUND(I135*H135,2)</f>
        <v>0</v>
      </c>
      <c r="BL135" s="18" t="s">
        <v>225</v>
      </c>
      <c r="BM135" s="230" t="s">
        <v>290</v>
      </c>
    </row>
    <row r="136" s="2" customFormat="1" ht="16.5" customHeight="1">
      <c r="A136" s="39"/>
      <c r="B136" s="40"/>
      <c r="C136" s="219" t="s">
        <v>219</v>
      </c>
      <c r="D136" s="219" t="s">
        <v>142</v>
      </c>
      <c r="E136" s="220" t="s">
        <v>852</v>
      </c>
      <c r="F136" s="221" t="s">
        <v>853</v>
      </c>
      <c r="G136" s="222" t="s">
        <v>835</v>
      </c>
      <c r="H136" s="223">
        <v>2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225</v>
      </c>
      <c r="AT136" s="230" t="s">
        <v>142</v>
      </c>
      <c r="AU136" s="230" t="s">
        <v>84</v>
      </c>
      <c r="AY136" s="18" t="s">
        <v>139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148</v>
      </c>
      <c r="BK136" s="231">
        <f>ROUND(I136*H136,2)</f>
        <v>0</v>
      </c>
      <c r="BL136" s="18" t="s">
        <v>225</v>
      </c>
      <c r="BM136" s="230" t="s">
        <v>300</v>
      </c>
    </row>
    <row r="137" s="2" customFormat="1" ht="16.5" customHeight="1">
      <c r="A137" s="39"/>
      <c r="B137" s="40"/>
      <c r="C137" s="219" t="s">
        <v>225</v>
      </c>
      <c r="D137" s="219" t="s">
        <v>142</v>
      </c>
      <c r="E137" s="220" t="s">
        <v>854</v>
      </c>
      <c r="F137" s="221" t="s">
        <v>855</v>
      </c>
      <c r="G137" s="222" t="s">
        <v>835</v>
      </c>
      <c r="H137" s="223">
        <v>2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225</v>
      </c>
      <c r="AT137" s="230" t="s">
        <v>142</v>
      </c>
      <c r="AU137" s="230" t="s">
        <v>84</v>
      </c>
      <c r="AY137" s="18" t="s">
        <v>139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148</v>
      </c>
      <c r="BK137" s="231">
        <f>ROUND(I137*H137,2)</f>
        <v>0</v>
      </c>
      <c r="BL137" s="18" t="s">
        <v>225</v>
      </c>
      <c r="BM137" s="230" t="s">
        <v>315</v>
      </c>
    </row>
    <row r="138" s="2" customFormat="1" ht="16.5" customHeight="1">
      <c r="A138" s="39"/>
      <c r="B138" s="40"/>
      <c r="C138" s="219" t="s">
        <v>229</v>
      </c>
      <c r="D138" s="219" t="s">
        <v>142</v>
      </c>
      <c r="E138" s="220" t="s">
        <v>856</v>
      </c>
      <c r="F138" s="221" t="s">
        <v>857</v>
      </c>
      <c r="G138" s="222" t="s">
        <v>835</v>
      </c>
      <c r="H138" s="223">
        <v>2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225</v>
      </c>
      <c r="AT138" s="230" t="s">
        <v>142</v>
      </c>
      <c r="AU138" s="230" t="s">
        <v>84</v>
      </c>
      <c r="AY138" s="18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148</v>
      </c>
      <c r="BK138" s="231">
        <f>ROUND(I138*H138,2)</f>
        <v>0</v>
      </c>
      <c r="BL138" s="18" t="s">
        <v>225</v>
      </c>
      <c r="BM138" s="230" t="s">
        <v>325</v>
      </c>
    </row>
    <row r="139" s="2" customFormat="1" ht="16.5" customHeight="1">
      <c r="A139" s="39"/>
      <c r="B139" s="40"/>
      <c r="C139" s="219" t="s">
        <v>235</v>
      </c>
      <c r="D139" s="219" t="s">
        <v>142</v>
      </c>
      <c r="E139" s="220" t="s">
        <v>858</v>
      </c>
      <c r="F139" s="221" t="s">
        <v>859</v>
      </c>
      <c r="G139" s="222" t="s">
        <v>835</v>
      </c>
      <c r="H139" s="223">
        <v>2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225</v>
      </c>
      <c r="AT139" s="230" t="s">
        <v>142</v>
      </c>
      <c r="AU139" s="230" t="s">
        <v>84</v>
      </c>
      <c r="AY139" s="18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148</v>
      </c>
      <c r="BK139" s="231">
        <f>ROUND(I139*H139,2)</f>
        <v>0</v>
      </c>
      <c r="BL139" s="18" t="s">
        <v>225</v>
      </c>
      <c r="BM139" s="230" t="s">
        <v>336</v>
      </c>
    </row>
    <row r="140" s="2" customFormat="1" ht="16.5" customHeight="1">
      <c r="A140" s="39"/>
      <c r="B140" s="40"/>
      <c r="C140" s="219" t="s">
        <v>244</v>
      </c>
      <c r="D140" s="219" t="s">
        <v>142</v>
      </c>
      <c r="E140" s="220" t="s">
        <v>860</v>
      </c>
      <c r="F140" s="221" t="s">
        <v>861</v>
      </c>
      <c r="G140" s="222" t="s">
        <v>835</v>
      </c>
      <c r="H140" s="223">
        <v>9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225</v>
      </c>
      <c r="AT140" s="230" t="s">
        <v>142</v>
      </c>
      <c r="AU140" s="230" t="s">
        <v>84</v>
      </c>
      <c r="AY140" s="18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148</v>
      </c>
      <c r="BK140" s="231">
        <f>ROUND(I140*H140,2)</f>
        <v>0</v>
      </c>
      <c r="BL140" s="18" t="s">
        <v>225</v>
      </c>
      <c r="BM140" s="230" t="s">
        <v>347</v>
      </c>
    </row>
    <row r="141" s="2" customFormat="1" ht="16.5" customHeight="1">
      <c r="A141" s="39"/>
      <c r="B141" s="40"/>
      <c r="C141" s="219" t="s">
        <v>249</v>
      </c>
      <c r="D141" s="219" t="s">
        <v>142</v>
      </c>
      <c r="E141" s="220" t="s">
        <v>862</v>
      </c>
      <c r="F141" s="221" t="s">
        <v>863</v>
      </c>
      <c r="G141" s="222" t="s">
        <v>266</v>
      </c>
      <c r="H141" s="223">
        <v>20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225</v>
      </c>
      <c r="AT141" s="230" t="s">
        <v>142</v>
      </c>
      <c r="AU141" s="230" t="s">
        <v>84</v>
      </c>
      <c r="AY141" s="18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148</v>
      </c>
      <c r="BK141" s="231">
        <f>ROUND(I141*H141,2)</f>
        <v>0</v>
      </c>
      <c r="BL141" s="18" t="s">
        <v>225</v>
      </c>
      <c r="BM141" s="230" t="s">
        <v>356</v>
      </c>
    </row>
    <row r="142" s="2" customFormat="1" ht="16.5" customHeight="1">
      <c r="A142" s="39"/>
      <c r="B142" s="40"/>
      <c r="C142" s="219" t="s">
        <v>7</v>
      </c>
      <c r="D142" s="219" t="s">
        <v>142</v>
      </c>
      <c r="E142" s="220" t="s">
        <v>864</v>
      </c>
      <c r="F142" s="221" t="s">
        <v>865</v>
      </c>
      <c r="G142" s="222" t="s">
        <v>266</v>
      </c>
      <c r="H142" s="223">
        <v>20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225</v>
      </c>
      <c r="AT142" s="230" t="s">
        <v>142</v>
      </c>
      <c r="AU142" s="230" t="s">
        <v>84</v>
      </c>
      <c r="AY142" s="18" t="s">
        <v>139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148</v>
      </c>
      <c r="BK142" s="231">
        <f>ROUND(I142*H142,2)</f>
        <v>0</v>
      </c>
      <c r="BL142" s="18" t="s">
        <v>225</v>
      </c>
      <c r="BM142" s="230" t="s">
        <v>364</v>
      </c>
    </row>
    <row r="143" s="12" customFormat="1" ht="25.92" customHeight="1">
      <c r="A143" s="12"/>
      <c r="B143" s="203"/>
      <c r="C143" s="204"/>
      <c r="D143" s="205" t="s">
        <v>75</v>
      </c>
      <c r="E143" s="206" t="s">
        <v>866</v>
      </c>
      <c r="F143" s="206" t="s">
        <v>867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SUM(P144:P155)</f>
        <v>0</v>
      </c>
      <c r="Q143" s="211"/>
      <c r="R143" s="212">
        <f>SUM(R144:R155)</f>
        <v>0</v>
      </c>
      <c r="S143" s="211"/>
      <c r="T143" s="213">
        <f>SUM(T144:T155)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148</v>
      </c>
      <c r="AT143" s="215" t="s">
        <v>75</v>
      </c>
      <c r="AU143" s="215" t="s">
        <v>76</v>
      </c>
      <c r="AY143" s="214" t="s">
        <v>139</v>
      </c>
      <c r="BK143" s="216">
        <f>SUM(BK144:BK155)</f>
        <v>0</v>
      </c>
    </row>
    <row r="144" s="2" customFormat="1" ht="16.5" customHeight="1">
      <c r="A144" s="39"/>
      <c r="B144" s="40"/>
      <c r="C144" s="219" t="s">
        <v>258</v>
      </c>
      <c r="D144" s="219" t="s">
        <v>142</v>
      </c>
      <c r="E144" s="220" t="s">
        <v>868</v>
      </c>
      <c r="F144" s="221" t="s">
        <v>869</v>
      </c>
      <c r="G144" s="222" t="s">
        <v>870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225</v>
      </c>
      <c r="AT144" s="230" t="s">
        <v>142</v>
      </c>
      <c r="AU144" s="230" t="s">
        <v>84</v>
      </c>
      <c r="AY144" s="18" t="s">
        <v>139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148</v>
      </c>
      <c r="BK144" s="231">
        <f>ROUND(I144*H144,2)</f>
        <v>0</v>
      </c>
      <c r="BL144" s="18" t="s">
        <v>225</v>
      </c>
      <c r="BM144" s="230" t="s">
        <v>374</v>
      </c>
    </row>
    <row r="145" s="2" customFormat="1" ht="16.5" customHeight="1">
      <c r="A145" s="39"/>
      <c r="B145" s="40"/>
      <c r="C145" s="219" t="s">
        <v>263</v>
      </c>
      <c r="D145" s="219" t="s">
        <v>142</v>
      </c>
      <c r="E145" s="220" t="s">
        <v>871</v>
      </c>
      <c r="F145" s="221" t="s">
        <v>872</v>
      </c>
      <c r="G145" s="222" t="s">
        <v>870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225</v>
      </c>
      <c r="AT145" s="230" t="s">
        <v>142</v>
      </c>
      <c r="AU145" s="230" t="s">
        <v>84</v>
      </c>
      <c r="AY145" s="18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148</v>
      </c>
      <c r="BK145" s="231">
        <f>ROUND(I145*H145,2)</f>
        <v>0</v>
      </c>
      <c r="BL145" s="18" t="s">
        <v>225</v>
      </c>
      <c r="BM145" s="230" t="s">
        <v>384</v>
      </c>
    </row>
    <row r="146" s="2" customFormat="1" ht="16.5" customHeight="1">
      <c r="A146" s="39"/>
      <c r="B146" s="40"/>
      <c r="C146" s="219" t="s">
        <v>269</v>
      </c>
      <c r="D146" s="219" t="s">
        <v>142</v>
      </c>
      <c r="E146" s="220" t="s">
        <v>873</v>
      </c>
      <c r="F146" s="221" t="s">
        <v>874</v>
      </c>
      <c r="G146" s="222" t="s">
        <v>875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225</v>
      </c>
      <c r="AT146" s="230" t="s">
        <v>142</v>
      </c>
      <c r="AU146" s="230" t="s">
        <v>84</v>
      </c>
      <c r="AY146" s="18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148</v>
      </c>
      <c r="BK146" s="231">
        <f>ROUND(I146*H146,2)</f>
        <v>0</v>
      </c>
      <c r="BL146" s="18" t="s">
        <v>225</v>
      </c>
      <c r="BM146" s="230" t="s">
        <v>394</v>
      </c>
    </row>
    <row r="147" s="2" customFormat="1" ht="16.5" customHeight="1">
      <c r="A147" s="39"/>
      <c r="B147" s="40"/>
      <c r="C147" s="219" t="s">
        <v>275</v>
      </c>
      <c r="D147" s="219" t="s">
        <v>142</v>
      </c>
      <c r="E147" s="220" t="s">
        <v>876</v>
      </c>
      <c r="F147" s="221" t="s">
        <v>877</v>
      </c>
      <c r="G147" s="222" t="s">
        <v>835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225</v>
      </c>
      <c r="AT147" s="230" t="s">
        <v>142</v>
      </c>
      <c r="AU147" s="230" t="s">
        <v>84</v>
      </c>
      <c r="AY147" s="18" t="s">
        <v>139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148</v>
      </c>
      <c r="BK147" s="231">
        <f>ROUND(I147*H147,2)</f>
        <v>0</v>
      </c>
      <c r="BL147" s="18" t="s">
        <v>225</v>
      </c>
      <c r="BM147" s="230" t="s">
        <v>404</v>
      </c>
    </row>
    <row r="148" s="2" customFormat="1" ht="16.5" customHeight="1">
      <c r="A148" s="39"/>
      <c r="B148" s="40"/>
      <c r="C148" s="219" t="s">
        <v>282</v>
      </c>
      <c r="D148" s="219" t="s">
        <v>142</v>
      </c>
      <c r="E148" s="220" t="s">
        <v>878</v>
      </c>
      <c r="F148" s="221" t="s">
        <v>879</v>
      </c>
      <c r="G148" s="222" t="s">
        <v>880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225</v>
      </c>
      <c r="AT148" s="230" t="s">
        <v>142</v>
      </c>
      <c r="AU148" s="230" t="s">
        <v>84</v>
      </c>
      <c r="AY148" s="18" t="s">
        <v>139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148</v>
      </c>
      <c r="BK148" s="231">
        <f>ROUND(I148*H148,2)</f>
        <v>0</v>
      </c>
      <c r="BL148" s="18" t="s">
        <v>225</v>
      </c>
      <c r="BM148" s="230" t="s">
        <v>413</v>
      </c>
    </row>
    <row r="149" s="2" customFormat="1" ht="16.5" customHeight="1">
      <c r="A149" s="39"/>
      <c r="B149" s="40"/>
      <c r="C149" s="219" t="s">
        <v>286</v>
      </c>
      <c r="D149" s="219" t="s">
        <v>142</v>
      </c>
      <c r="E149" s="220" t="s">
        <v>881</v>
      </c>
      <c r="F149" s="221" t="s">
        <v>882</v>
      </c>
      <c r="G149" s="222" t="s">
        <v>835</v>
      </c>
      <c r="H149" s="223">
        <v>5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225</v>
      </c>
      <c r="AT149" s="230" t="s">
        <v>142</v>
      </c>
      <c r="AU149" s="230" t="s">
        <v>84</v>
      </c>
      <c r="AY149" s="18" t="s">
        <v>139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148</v>
      </c>
      <c r="BK149" s="231">
        <f>ROUND(I149*H149,2)</f>
        <v>0</v>
      </c>
      <c r="BL149" s="18" t="s">
        <v>225</v>
      </c>
      <c r="BM149" s="230" t="s">
        <v>424</v>
      </c>
    </row>
    <row r="150" s="2" customFormat="1" ht="16.5" customHeight="1">
      <c r="A150" s="39"/>
      <c r="B150" s="40"/>
      <c r="C150" s="219" t="s">
        <v>290</v>
      </c>
      <c r="D150" s="219" t="s">
        <v>142</v>
      </c>
      <c r="E150" s="220" t="s">
        <v>883</v>
      </c>
      <c r="F150" s="221" t="s">
        <v>884</v>
      </c>
      <c r="G150" s="222" t="s">
        <v>875</v>
      </c>
      <c r="H150" s="223">
        <v>5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225</v>
      </c>
      <c r="AT150" s="230" t="s">
        <v>142</v>
      </c>
      <c r="AU150" s="230" t="s">
        <v>84</v>
      </c>
      <c r="AY150" s="18" t="s">
        <v>139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148</v>
      </c>
      <c r="BK150" s="231">
        <f>ROUND(I150*H150,2)</f>
        <v>0</v>
      </c>
      <c r="BL150" s="18" t="s">
        <v>225</v>
      </c>
      <c r="BM150" s="230" t="s">
        <v>437</v>
      </c>
    </row>
    <row r="151" s="2" customFormat="1" ht="16.5" customHeight="1">
      <c r="A151" s="39"/>
      <c r="B151" s="40"/>
      <c r="C151" s="219" t="s">
        <v>295</v>
      </c>
      <c r="D151" s="219" t="s">
        <v>142</v>
      </c>
      <c r="E151" s="220" t="s">
        <v>885</v>
      </c>
      <c r="F151" s="221" t="s">
        <v>886</v>
      </c>
      <c r="G151" s="222" t="s">
        <v>835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225</v>
      </c>
      <c r="AT151" s="230" t="s">
        <v>142</v>
      </c>
      <c r="AU151" s="230" t="s">
        <v>84</v>
      </c>
      <c r="AY151" s="18" t="s">
        <v>139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148</v>
      </c>
      <c r="BK151" s="231">
        <f>ROUND(I151*H151,2)</f>
        <v>0</v>
      </c>
      <c r="BL151" s="18" t="s">
        <v>225</v>
      </c>
      <c r="BM151" s="230" t="s">
        <v>447</v>
      </c>
    </row>
    <row r="152" s="2" customFormat="1" ht="16.5" customHeight="1">
      <c r="A152" s="39"/>
      <c r="B152" s="40"/>
      <c r="C152" s="219" t="s">
        <v>300</v>
      </c>
      <c r="D152" s="219" t="s">
        <v>142</v>
      </c>
      <c r="E152" s="220" t="s">
        <v>887</v>
      </c>
      <c r="F152" s="221" t="s">
        <v>888</v>
      </c>
      <c r="G152" s="222" t="s">
        <v>835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225</v>
      </c>
      <c r="AT152" s="230" t="s">
        <v>142</v>
      </c>
      <c r="AU152" s="230" t="s">
        <v>84</v>
      </c>
      <c r="AY152" s="18" t="s">
        <v>139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148</v>
      </c>
      <c r="BK152" s="231">
        <f>ROUND(I152*H152,2)</f>
        <v>0</v>
      </c>
      <c r="BL152" s="18" t="s">
        <v>225</v>
      </c>
      <c r="BM152" s="230" t="s">
        <v>457</v>
      </c>
    </row>
    <row r="153" s="2" customFormat="1" ht="16.5" customHeight="1">
      <c r="A153" s="39"/>
      <c r="B153" s="40"/>
      <c r="C153" s="219" t="s">
        <v>307</v>
      </c>
      <c r="D153" s="219" t="s">
        <v>142</v>
      </c>
      <c r="E153" s="220" t="s">
        <v>889</v>
      </c>
      <c r="F153" s="221" t="s">
        <v>890</v>
      </c>
      <c r="G153" s="222" t="s">
        <v>891</v>
      </c>
      <c r="H153" s="223">
        <v>2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225</v>
      </c>
      <c r="AT153" s="230" t="s">
        <v>142</v>
      </c>
      <c r="AU153" s="230" t="s">
        <v>84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148</v>
      </c>
      <c r="BK153" s="231">
        <f>ROUND(I153*H153,2)</f>
        <v>0</v>
      </c>
      <c r="BL153" s="18" t="s">
        <v>225</v>
      </c>
      <c r="BM153" s="230" t="s">
        <v>469</v>
      </c>
    </row>
    <row r="154" s="2" customFormat="1" ht="16.5" customHeight="1">
      <c r="A154" s="39"/>
      <c r="B154" s="40"/>
      <c r="C154" s="219" t="s">
        <v>315</v>
      </c>
      <c r="D154" s="219" t="s">
        <v>142</v>
      </c>
      <c r="E154" s="220" t="s">
        <v>892</v>
      </c>
      <c r="F154" s="221" t="s">
        <v>893</v>
      </c>
      <c r="G154" s="222" t="s">
        <v>835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225</v>
      </c>
      <c r="AT154" s="230" t="s">
        <v>142</v>
      </c>
      <c r="AU154" s="230" t="s">
        <v>84</v>
      </c>
      <c r="AY154" s="18" t="s">
        <v>139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148</v>
      </c>
      <c r="BK154" s="231">
        <f>ROUND(I154*H154,2)</f>
        <v>0</v>
      </c>
      <c r="BL154" s="18" t="s">
        <v>225</v>
      </c>
      <c r="BM154" s="230" t="s">
        <v>481</v>
      </c>
    </row>
    <row r="155" s="2" customFormat="1" ht="16.5" customHeight="1">
      <c r="A155" s="39"/>
      <c r="B155" s="40"/>
      <c r="C155" s="219" t="s">
        <v>321</v>
      </c>
      <c r="D155" s="219" t="s">
        <v>142</v>
      </c>
      <c r="E155" s="220" t="s">
        <v>894</v>
      </c>
      <c r="F155" s="221" t="s">
        <v>895</v>
      </c>
      <c r="G155" s="222" t="s">
        <v>875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89" t="s">
        <v>1</v>
      </c>
      <c r="N155" s="290" t="s">
        <v>42</v>
      </c>
      <c r="O155" s="291"/>
      <c r="P155" s="292">
        <f>O155*H155</f>
        <v>0</v>
      </c>
      <c r="Q155" s="292">
        <v>0</v>
      </c>
      <c r="R155" s="292">
        <f>Q155*H155</f>
        <v>0</v>
      </c>
      <c r="S155" s="292">
        <v>0</v>
      </c>
      <c r="T155" s="29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225</v>
      </c>
      <c r="AT155" s="230" t="s">
        <v>142</v>
      </c>
      <c r="AU155" s="230" t="s">
        <v>84</v>
      </c>
      <c r="AY155" s="18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148</v>
      </c>
      <c r="BK155" s="231">
        <f>ROUND(I155*H155,2)</f>
        <v>0</v>
      </c>
      <c r="BL155" s="18" t="s">
        <v>225</v>
      </c>
      <c r="BM155" s="230" t="s">
        <v>491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NrVoWSOc54QLDuqbT5kWPS2QW2nXC4SOwoBA+oVex9zz995CrWdPrQ45nZ7aZb8XfMhcupRf8AN5j3JbXGbjrA==" hashValue="N//6krI6O8fgNLWKw0O/pHdeSax0HD7Npm9cKeVJe2KjXEChtxICMKh0b1MJefz7pvzWgjizD99HgCdTqIJn0g==" algorithmName="SHA-512" password="CC35"/>
  <autoFilter ref="C118:K15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obecních bytů Bergerovo nám. - čp. 30 byt č.4 (2NP)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ROUND((SUM(BE122:BE209)),  2)</f>
        <v>0</v>
      </c>
      <c r="G33" s="39"/>
      <c r="H33" s="39"/>
      <c r="I33" s="156">
        <v>0.20999999999999999</v>
      </c>
      <c r="J33" s="155">
        <f>ROUND(((SUM(BE122:BE209))*I33),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ROUND((SUM(BF122:BF209)),  2)</f>
        <v>0</v>
      </c>
      <c r="G34" s="39"/>
      <c r="H34" s="39"/>
      <c r="I34" s="156">
        <v>0.12</v>
      </c>
      <c r="J34" s="155">
        <f>ROUND(((SUM(BF122:BF209))*I34),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ROUND((SUM(BG122:BG209)),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ROUND((SUM(BH122:BH209)),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ROUND((SUM(BI122:BI209)),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obecních bytů Bergerovo nám. - čp. 30 byt č.4 (2NP)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701_02 - Silnoproudé rozvody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9. 12. 2023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897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898</v>
      </c>
      <c r="E98" s="183"/>
      <c r="F98" s="183"/>
      <c r="G98" s="183"/>
      <c r="H98" s="183"/>
      <c r="I98" s="183"/>
      <c r="J98" s="184">
        <f>J164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6"/>
      <c r="C99" s="187"/>
      <c r="D99" s="188" t="s">
        <v>899</v>
      </c>
      <c r="E99" s="189"/>
      <c r="F99" s="189"/>
      <c r="G99" s="189"/>
      <c r="H99" s="189"/>
      <c r="I99" s="189"/>
      <c r="J99" s="190">
        <f>J165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900</v>
      </c>
      <c r="E100" s="183"/>
      <c r="F100" s="183"/>
      <c r="G100" s="183"/>
      <c r="H100" s="183"/>
      <c r="I100" s="183"/>
      <c r="J100" s="184">
        <f>J173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901</v>
      </c>
      <c r="E101" s="183"/>
      <c r="F101" s="183"/>
      <c r="G101" s="183"/>
      <c r="H101" s="183"/>
      <c r="I101" s="183"/>
      <c r="J101" s="184">
        <f>J191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902</v>
      </c>
      <c r="E102" s="183"/>
      <c r="F102" s="183"/>
      <c r="G102" s="183"/>
      <c r="H102" s="183"/>
      <c r="I102" s="183"/>
      <c r="J102" s="184">
        <f>J193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Stavební úpravy obecních bytů Bergerovo nám. - čp. 30 byt č.4 (2NP)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701_02 - Silnoproudé rozvody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Stráž nad Nisou</v>
      </c>
      <c r="G116" s="41"/>
      <c r="H116" s="41"/>
      <c r="I116" s="33" t="s">
        <v>22</v>
      </c>
      <c r="J116" s="80" t="str">
        <f>IF(J12="","",J12)</f>
        <v>9. 12. 2023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Obec Stráž nad Nisou</v>
      </c>
      <c r="G118" s="41"/>
      <c r="H118" s="41"/>
      <c r="I118" s="33" t="s">
        <v>30</v>
      </c>
      <c r="J118" s="37" t="str">
        <f>E21</f>
        <v>RIP - stavební projekty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Bc. Zuzana Kosáková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125</v>
      </c>
      <c r="D121" s="195" t="s">
        <v>61</v>
      </c>
      <c r="E121" s="195" t="s">
        <v>57</v>
      </c>
      <c r="F121" s="195" t="s">
        <v>58</v>
      </c>
      <c r="G121" s="195" t="s">
        <v>126</v>
      </c>
      <c r="H121" s="195" t="s">
        <v>127</v>
      </c>
      <c r="I121" s="195" t="s">
        <v>128</v>
      </c>
      <c r="J121" s="195" t="s">
        <v>103</v>
      </c>
      <c r="K121" s="196" t="s">
        <v>129</v>
      </c>
      <c r="L121" s="197"/>
      <c r="M121" s="101" t="s">
        <v>1</v>
      </c>
      <c r="N121" s="102" t="s">
        <v>40</v>
      </c>
      <c r="O121" s="102" t="s">
        <v>130</v>
      </c>
      <c r="P121" s="102" t="s">
        <v>131</v>
      </c>
      <c r="Q121" s="102" t="s">
        <v>132</v>
      </c>
      <c r="R121" s="102" t="s">
        <v>133</v>
      </c>
      <c r="S121" s="102" t="s">
        <v>134</v>
      </c>
      <c r="T121" s="103" t="s">
        <v>135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136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P123+P164+P173+P191+P193</f>
        <v>0</v>
      </c>
      <c r="Q122" s="105"/>
      <c r="R122" s="200">
        <f>R123+R164+R173+R191+R193</f>
        <v>0</v>
      </c>
      <c r="S122" s="105"/>
      <c r="T122" s="201">
        <f>T123+T164+T173+T191+T193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105</v>
      </c>
      <c r="BK122" s="202">
        <f>BK123+BK164+BK173+BK191+BK193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903</v>
      </c>
      <c r="F123" s="206" t="s">
        <v>904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SUM(P124:P163)</f>
        <v>0</v>
      </c>
      <c r="Q123" s="211"/>
      <c r="R123" s="212">
        <f>SUM(R124:R163)</f>
        <v>0</v>
      </c>
      <c r="S123" s="211"/>
      <c r="T123" s="213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76</v>
      </c>
      <c r="AY123" s="214" t="s">
        <v>139</v>
      </c>
      <c r="BK123" s="216">
        <f>SUM(BK124:BK163)</f>
        <v>0</v>
      </c>
    </row>
    <row r="124" s="2" customFormat="1" ht="24.15" customHeight="1">
      <c r="A124" s="39"/>
      <c r="B124" s="40"/>
      <c r="C124" s="219" t="s">
        <v>84</v>
      </c>
      <c r="D124" s="219" t="s">
        <v>142</v>
      </c>
      <c r="E124" s="220" t="s">
        <v>84</v>
      </c>
      <c r="F124" s="221" t="s">
        <v>905</v>
      </c>
      <c r="G124" s="222" t="s">
        <v>835</v>
      </c>
      <c r="H124" s="223">
        <v>42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147</v>
      </c>
      <c r="AT124" s="230" t="s">
        <v>142</v>
      </c>
      <c r="AU124" s="230" t="s">
        <v>84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148</v>
      </c>
      <c r="BK124" s="231">
        <f>ROUND(I124*H124,2)</f>
        <v>0</v>
      </c>
      <c r="BL124" s="18" t="s">
        <v>147</v>
      </c>
      <c r="BM124" s="230" t="s">
        <v>148</v>
      </c>
    </row>
    <row r="125" s="2" customFormat="1" ht="55.5" customHeight="1">
      <c r="A125" s="39"/>
      <c r="B125" s="40"/>
      <c r="C125" s="219" t="s">
        <v>148</v>
      </c>
      <c r="D125" s="219" t="s">
        <v>142</v>
      </c>
      <c r="E125" s="220" t="s">
        <v>148</v>
      </c>
      <c r="F125" s="221" t="s">
        <v>906</v>
      </c>
      <c r="G125" s="222" t="s">
        <v>835</v>
      </c>
      <c r="H125" s="223">
        <v>14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147</v>
      </c>
      <c r="AT125" s="230" t="s">
        <v>142</v>
      </c>
      <c r="AU125" s="230" t="s">
        <v>84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148</v>
      </c>
      <c r="BK125" s="231">
        <f>ROUND(I125*H125,2)</f>
        <v>0</v>
      </c>
      <c r="BL125" s="18" t="s">
        <v>147</v>
      </c>
      <c r="BM125" s="230" t="s">
        <v>147</v>
      </c>
    </row>
    <row r="126" s="2" customFormat="1" ht="37.8" customHeight="1">
      <c r="A126" s="39"/>
      <c r="B126" s="40"/>
      <c r="C126" s="219" t="s">
        <v>140</v>
      </c>
      <c r="D126" s="219" t="s">
        <v>142</v>
      </c>
      <c r="E126" s="220" t="s">
        <v>140</v>
      </c>
      <c r="F126" s="221" t="s">
        <v>907</v>
      </c>
      <c r="G126" s="222" t="s">
        <v>835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147</v>
      </c>
      <c r="AT126" s="230" t="s">
        <v>142</v>
      </c>
      <c r="AU126" s="230" t="s">
        <v>84</v>
      </c>
      <c r="AY126" s="18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148</v>
      </c>
      <c r="BK126" s="231">
        <f>ROUND(I126*H126,2)</f>
        <v>0</v>
      </c>
      <c r="BL126" s="18" t="s">
        <v>147</v>
      </c>
      <c r="BM126" s="230" t="s">
        <v>166</v>
      </c>
    </row>
    <row r="127" s="2" customFormat="1" ht="37.8" customHeight="1">
      <c r="A127" s="39"/>
      <c r="B127" s="40"/>
      <c r="C127" s="219" t="s">
        <v>147</v>
      </c>
      <c r="D127" s="219" t="s">
        <v>142</v>
      </c>
      <c r="E127" s="220" t="s">
        <v>147</v>
      </c>
      <c r="F127" s="221" t="s">
        <v>908</v>
      </c>
      <c r="G127" s="222" t="s">
        <v>835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147</v>
      </c>
      <c r="AT127" s="230" t="s">
        <v>142</v>
      </c>
      <c r="AU127" s="230" t="s">
        <v>84</v>
      </c>
      <c r="AY127" s="18" t="s">
        <v>139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148</v>
      </c>
      <c r="BK127" s="231">
        <f>ROUND(I127*H127,2)</f>
        <v>0</v>
      </c>
      <c r="BL127" s="18" t="s">
        <v>147</v>
      </c>
      <c r="BM127" s="230" t="s">
        <v>182</v>
      </c>
    </row>
    <row r="128" s="2" customFormat="1" ht="37.8" customHeight="1">
      <c r="A128" s="39"/>
      <c r="B128" s="40"/>
      <c r="C128" s="219" t="s">
        <v>168</v>
      </c>
      <c r="D128" s="219" t="s">
        <v>142</v>
      </c>
      <c r="E128" s="220" t="s">
        <v>168</v>
      </c>
      <c r="F128" s="221" t="s">
        <v>909</v>
      </c>
      <c r="G128" s="222" t="s">
        <v>835</v>
      </c>
      <c r="H128" s="223">
        <v>6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147</v>
      </c>
      <c r="AT128" s="230" t="s">
        <v>142</v>
      </c>
      <c r="AU128" s="230" t="s">
        <v>84</v>
      </c>
      <c r="AY128" s="18" t="s">
        <v>139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148</v>
      </c>
      <c r="BK128" s="231">
        <f>ROUND(I128*H128,2)</f>
        <v>0</v>
      </c>
      <c r="BL128" s="18" t="s">
        <v>147</v>
      </c>
      <c r="BM128" s="230" t="s">
        <v>193</v>
      </c>
    </row>
    <row r="129" s="2" customFormat="1" ht="37.8" customHeight="1">
      <c r="A129" s="39"/>
      <c r="B129" s="40"/>
      <c r="C129" s="219" t="s">
        <v>166</v>
      </c>
      <c r="D129" s="219" t="s">
        <v>142</v>
      </c>
      <c r="E129" s="220" t="s">
        <v>166</v>
      </c>
      <c r="F129" s="221" t="s">
        <v>910</v>
      </c>
      <c r="G129" s="222" t="s">
        <v>835</v>
      </c>
      <c r="H129" s="223">
        <v>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147</v>
      </c>
      <c r="AT129" s="230" t="s">
        <v>142</v>
      </c>
      <c r="AU129" s="230" t="s">
        <v>84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148</v>
      </c>
      <c r="BK129" s="231">
        <f>ROUND(I129*H129,2)</f>
        <v>0</v>
      </c>
      <c r="BL129" s="18" t="s">
        <v>147</v>
      </c>
      <c r="BM129" s="230" t="s">
        <v>8</v>
      </c>
    </row>
    <row r="130" s="2" customFormat="1" ht="37.8" customHeight="1">
      <c r="A130" s="39"/>
      <c r="B130" s="40"/>
      <c r="C130" s="219" t="s">
        <v>178</v>
      </c>
      <c r="D130" s="219" t="s">
        <v>142</v>
      </c>
      <c r="E130" s="220" t="s">
        <v>178</v>
      </c>
      <c r="F130" s="221" t="s">
        <v>911</v>
      </c>
      <c r="G130" s="222" t="s">
        <v>835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147</v>
      </c>
      <c r="AT130" s="230" t="s">
        <v>142</v>
      </c>
      <c r="AU130" s="230" t="s">
        <v>84</v>
      </c>
      <c r="AY130" s="18" t="s">
        <v>139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148</v>
      </c>
      <c r="BK130" s="231">
        <f>ROUND(I130*H130,2)</f>
        <v>0</v>
      </c>
      <c r="BL130" s="18" t="s">
        <v>147</v>
      </c>
      <c r="BM130" s="230" t="s">
        <v>214</v>
      </c>
    </row>
    <row r="131" s="2" customFormat="1" ht="37.8" customHeight="1">
      <c r="A131" s="39"/>
      <c r="B131" s="40"/>
      <c r="C131" s="219" t="s">
        <v>182</v>
      </c>
      <c r="D131" s="219" t="s">
        <v>142</v>
      </c>
      <c r="E131" s="220" t="s">
        <v>182</v>
      </c>
      <c r="F131" s="221" t="s">
        <v>912</v>
      </c>
      <c r="G131" s="222" t="s">
        <v>835</v>
      </c>
      <c r="H131" s="223">
        <v>29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147</v>
      </c>
      <c r="AT131" s="230" t="s">
        <v>142</v>
      </c>
      <c r="AU131" s="230" t="s">
        <v>84</v>
      </c>
      <c r="AY131" s="18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148</v>
      </c>
      <c r="BK131" s="231">
        <f>ROUND(I131*H131,2)</f>
        <v>0</v>
      </c>
      <c r="BL131" s="18" t="s">
        <v>147</v>
      </c>
      <c r="BM131" s="230" t="s">
        <v>225</v>
      </c>
    </row>
    <row r="132" s="2" customFormat="1" ht="16.5" customHeight="1">
      <c r="A132" s="39"/>
      <c r="B132" s="40"/>
      <c r="C132" s="219" t="s">
        <v>188</v>
      </c>
      <c r="D132" s="219" t="s">
        <v>142</v>
      </c>
      <c r="E132" s="220" t="s">
        <v>188</v>
      </c>
      <c r="F132" s="221" t="s">
        <v>913</v>
      </c>
      <c r="G132" s="222" t="s">
        <v>835</v>
      </c>
      <c r="H132" s="223">
        <v>2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147</v>
      </c>
      <c r="AT132" s="230" t="s">
        <v>142</v>
      </c>
      <c r="AU132" s="230" t="s">
        <v>84</v>
      </c>
      <c r="AY132" s="18" t="s">
        <v>139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148</v>
      </c>
      <c r="BK132" s="231">
        <f>ROUND(I132*H132,2)</f>
        <v>0</v>
      </c>
      <c r="BL132" s="18" t="s">
        <v>147</v>
      </c>
      <c r="BM132" s="230" t="s">
        <v>235</v>
      </c>
    </row>
    <row r="133" s="2" customFormat="1" ht="16.5" customHeight="1">
      <c r="A133" s="39"/>
      <c r="B133" s="40"/>
      <c r="C133" s="219" t="s">
        <v>193</v>
      </c>
      <c r="D133" s="219" t="s">
        <v>142</v>
      </c>
      <c r="E133" s="220" t="s">
        <v>193</v>
      </c>
      <c r="F133" s="221" t="s">
        <v>914</v>
      </c>
      <c r="G133" s="222" t="s">
        <v>266</v>
      </c>
      <c r="H133" s="223">
        <v>25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147</v>
      </c>
      <c r="AT133" s="230" t="s">
        <v>142</v>
      </c>
      <c r="AU133" s="230" t="s">
        <v>84</v>
      </c>
      <c r="AY133" s="18" t="s">
        <v>139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148</v>
      </c>
      <c r="BK133" s="231">
        <f>ROUND(I133*H133,2)</f>
        <v>0</v>
      </c>
      <c r="BL133" s="18" t="s">
        <v>147</v>
      </c>
      <c r="BM133" s="230" t="s">
        <v>249</v>
      </c>
    </row>
    <row r="134" s="2" customFormat="1" ht="16.5" customHeight="1">
      <c r="A134" s="39"/>
      <c r="B134" s="40"/>
      <c r="C134" s="219" t="s">
        <v>199</v>
      </c>
      <c r="D134" s="219" t="s">
        <v>142</v>
      </c>
      <c r="E134" s="220" t="s">
        <v>199</v>
      </c>
      <c r="F134" s="221" t="s">
        <v>915</v>
      </c>
      <c r="G134" s="222" t="s">
        <v>266</v>
      </c>
      <c r="H134" s="223">
        <v>115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147</v>
      </c>
      <c r="AT134" s="230" t="s">
        <v>142</v>
      </c>
      <c r="AU134" s="230" t="s">
        <v>84</v>
      </c>
      <c r="AY134" s="18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148</v>
      </c>
      <c r="BK134" s="231">
        <f>ROUND(I134*H134,2)</f>
        <v>0</v>
      </c>
      <c r="BL134" s="18" t="s">
        <v>147</v>
      </c>
      <c r="BM134" s="230" t="s">
        <v>258</v>
      </c>
    </row>
    <row r="135" s="2" customFormat="1" ht="16.5" customHeight="1">
      <c r="A135" s="39"/>
      <c r="B135" s="40"/>
      <c r="C135" s="219" t="s">
        <v>8</v>
      </c>
      <c r="D135" s="219" t="s">
        <v>142</v>
      </c>
      <c r="E135" s="220" t="s">
        <v>8</v>
      </c>
      <c r="F135" s="221" t="s">
        <v>916</v>
      </c>
      <c r="G135" s="222" t="s">
        <v>266</v>
      </c>
      <c r="H135" s="223">
        <v>215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42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147</v>
      </c>
      <c r="AT135" s="230" t="s">
        <v>142</v>
      </c>
      <c r="AU135" s="230" t="s">
        <v>84</v>
      </c>
      <c r="AY135" s="18" t="s">
        <v>139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148</v>
      </c>
      <c r="BK135" s="231">
        <f>ROUND(I135*H135,2)</f>
        <v>0</v>
      </c>
      <c r="BL135" s="18" t="s">
        <v>147</v>
      </c>
      <c r="BM135" s="230" t="s">
        <v>269</v>
      </c>
    </row>
    <row r="136" s="2" customFormat="1" ht="16.5" customHeight="1">
      <c r="A136" s="39"/>
      <c r="B136" s="40"/>
      <c r="C136" s="219" t="s">
        <v>209</v>
      </c>
      <c r="D136" s="219" t="s">
        <v>142</v>
      </c>
      <c r="E136" s="220" t="s">
        <v>209</v>
      </c>
      <c r="F136" s="221" t="s">
        <v>917</v>
      </c>
      <c r="G136" s="222" t="s">
        <v>266</v>
      </c>
      <c r="H136" s="223">
        <v>273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147</v>
      </c>
      <c r="AT136" s="230" t="s">
        <v>142</v>
      </c>
      <c r="AU136" s="230" t="s">
        <v>84</v>
      </c>
      <c r="AY136" s="18" t="s">
        <v>139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148</v>
      </c>
      <c r="BK136" s="231">
        <f>ROUND(I136*H136,2)</f>
        <v>0</v>
      </c>
      <c r="BL136" s="18" t="s">
        <v>147</v>
      </c>
      <c r="BM136" s="230" t="s">
        <v>282</v>
      </c>
    </row>
    <row r="137" s="2" customFormat="1" ht="16.5" customHeight="1">
      <c r="A137" s="39"/>
      <c r="B137" s="40"/>
      <c r="C137" s="219" t="s">
        <v>214</v>
      </c>
      <c r="D137" s="219" t="s">
        <v>142</v>
      </c>
      <c r="E137" s="220" t="s">
        <v>214</v>
      </c>
      <c r="F137" s="221" t="s">
        <v>918</v>
      </c>
      <c r="G137" s="222" t="s">
        <v>266</v>
      </c>
      <c r="H137" s="223">
        <v>10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147</v>
      </c>
      <c r="AT137" s="230" t="s">
        <v>142</v>
      </c>
      <c r="AU137" s="230" t="s">
        <v>84</v>
      </c>
      <c r="AY137" s="18" t="s">
        <v>139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148</v>
      </c>
      <c r="BK137" s="231">
        <f>ROUND(I137*H137,2)</f>
        <v>0</v>
      </c>
      <c r="BL137" s="18" t="s">
        <v>147</v>
      </c>
      <c r="BM137" s="230" t="s">
        <v>290</v>
      </c>
    </row>
    <row r="138" s="2" customFormat="1" ht="16.5" customHeight="1">
      <c r="A138" s="39"/>
      <c r="B138" s="40"/>
      <c r="C138" s="219" t="s">
        <v>219</v>
      </c>
      <c r="D138" s="219" t="s">
        <v>142</v>
      </c>
      <c r="E138" s="220" t="s">
        <v>219</v>
      </c>
      <c r="F138" s="221" t="s">
        <v>919</v>
      </c>
      <c r="G138" s="222" t="s">
        <v>266</v>
      </c>
      <c r="H138" s="223">
        <v>15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147</v>
      </c>
      <c r="AT138" s="230" t="s">
        <v>142</v>
      </c>
      <c r="AU138" s="230" t="s">
        <v>84</v>
      </c>
      <c r="AY138" s="18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148</v>
      </c>
      <c r="BK138" s="231">
        <f>ROUND(I138*H138,2)</f>
        <v>0</v>
      </c>
      <c r="BL138" s="18" t="s">
        <v>147</v>
      </c>
      <c r="BM138" s="230" t="s">
        <v>300</v>
      </c>
    </row>
    <row r="139" s="2" customFormat="1" ht="16.5" customHeight="1">
      <c r="A139" s="39"/>
      <c r="B139" s="40"/>
      <c r="C139" s="219" t="s">
        <v>225</v>
      </c>
      <c r="D139" s="219" t="s">
        <v>142</v>
      </c>
      <c r="E139" s="220" t="s">
        <v>225</v>
      </c>
      <c r="F139" s="221" t="s">
        <v>920</v>
      </c>
      <c r="G139" s="222" t="s">
        <v>266</v>
      </c>
      <c r="H139" s="223">
        <v>30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147</v>
      </c>
      <c r="AT139" s="230" t="s">
        <v>142</v>
      </c>
      <c r="AU139" s="230" t="s">
        <v>84</v>
      </c>
      <c r="AY139" s="18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148</v>
      </c>
      <c r="BK139" s="231">
        <f>ROUND(I139*H139,2)</f>
        <v>0</v>
      </c>
      <c r="BL139" s="18" t="s">
        <v>147</v>
      </c>
      <c r="BM139" s="230" t="s">
        <v>315</v>
      </c>
    </row>
    <row r="140" s="2" customFormat="1" ht="16.5" customHeight="1">
      <c r="A140" s="39"/>
      <c r="B140" s="40"/>
      <c r="C140" s="219" t="s">
        <v>229</v>
      </c>
      <c r="D140" s="219" t="s">
        <v>142</v>
      </c>
      <c r="E140" s="220" t="s">
        <v>229</v>
      </c>
      <c r="F140" s="221" t="s">
        <v>921</v>
      </c>
      <c r="G140" s="222" t="s">
        <v>922</v>
      </c>
      <c r="H140" s="223">
        <v>3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147</v>
      </c>
      <c r="AT140" s="230" t="s">
        <v>142</v>
      </c>
      <c r="AU140" s="230" t="s">
        <v>84</v>
      </c>
      <c r="AY140" s="18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148</v>
      </c>
      <c r="BK140" s="231">
        <f>ROUND(I140*H140,2)</f>
        <v>0</v>
      </c>
      <c r="BL140" s="18" t="s">
        <v>147</v>
      </c>
      <c r="BM140" s="230" t="s">
        <v>325</v>
      </c>
    </row>
    <row r="141" s="2" customFormat="1" ht="16.5" customHeight="1">
      <c r="A141" s="39"/>
      <c r="B141" s="40"/>
      <c r="C141" s="219" t="s">
        <v>235</v>
      </c>
      <c r="D141" s="219" t="s">
        <v>142</v>
      </c>
      <c r="E141" s="220" t="s">
        <v>235</v>
      </c>
      <c r="F141" s="221" t="s">
        <v>923</v>
      </c>
      <c r="G141" s="222" t="s">
        <v>835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147</v>
      </c>
      <c r="AT141" s="230" t="s">
        <v>142</v>
      </c>
      <c r="AU141" s="230" t="s">
        <v>84</v>
      </c>
      <c r="AY141" s="18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148</v>
      </c>
      <c r="BK141" s="231">
        <f>ROUND(I141*H141,2)</f>
        <v>0</v>
      </c>
      <c r="BL141" s="18" t="s">
        <v>147</v>
      </c>
      <c r="BM141" s="230" t="s">
        <v>336</v>
      </c>
    </row>
    <row r="142" s="2" customFormat="1" ht="16.5" customHeight="1">
      <c r="A142" s="39"/>
      <c r="B142" s="40"/>
      <c r="C142" s="219" t="s">
        <v>244</v>
      </c>
      <c r="D142" s="219" t="s">
        <v>142</v>
      </c>
      <c r="E142" s="220" t="s">
        <v>244</v>
      </c>
      <c r="F142" s="221" t="s">
        <v>924</v>
      </c>
      <c r="G142" s="222" t="s">
        <v>835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147</v>
      </c>
      <c r="AT142" s="230" t="s">
        <v>142</v>
      </c>
      <c r="AU142" s="230" t="s">
        <v>84</v>
      </c>
      <c r="AY142" s="18" t="s">
        <v>139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148</v>
      </c>
      <c r="BK142" s="231">
        <f>ROUND(I142*H142,2)</f>
        <v>0</v>
      </c>
      <c r="BL142" s="18" t="s">
        <v>147</v>
      </c>
      <c r="BM142" s="230" t="s">
        <v>347</v>
      </c>
    </row>
    <row r="143" s="2" customFormat="1" ht="16.5" customHeight="1">
      <c r="A143" s="39"/>
      <c r="B143" s="40"/>
      <c r="C143" s="219" t="s">
        <v>249</v>
      </c>
      <c r="D143" s="219" t="s">
        <v>142</v>
      </c>
      <c r="E143" s="220" t="s">
        <v>249</v>
      </c>
      <c r="F143" s="221" t="s">
        <v>925</v>
      </c>
      <c r="G143" s="222" t="s">
        <v>835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147</v>
      </c>
      <c r="AT143" s="230" t="s">
        <v>142</v>
      </c>
      <c r="AU143" s="230" t="s">
        <v>84</v>
      </c>
      <c r="AY143" s="18" t="s">
        <v>139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148</v>
      </c>
      <c r="BK143" s="231">
        <f>ROUND(I143*H143,2)</f>
        <v>0</v>
      </c>
      <c r="BL143" s="18" t="s">
        <v>147</v>
      </c>
      <c r="BM143" s="230" t="s">
        <v>356</v>
      </c>
    </row>
    <row r="144" s="2" customFormat="1" ht="16.5" customHeight="1">
      <c r="A144" s="39"/>
      <c r="B144" s="40"/>
      <c r="C144" s="219" t="s">
        <v>7</v>
      </c>
      <c r="D144" s="219" t="s">
        <v>142</v>
      </c>
      <c r="E144" s="220" t="s">
        <v>7</v>
      </c>
      <c r="F144" s="221" t="s">
        <v>926</v>
      </c>
      <c r="G144" s="222" t="s">
        <v>835</v>
      </c>
      <c r="H144" s="223">
        <v>10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147</v>
      </c>
      <c r="AT144" s="230" t="s">
        <v>142</v>
      </c>
      <c r="AU144" s="230" t="s">
        <v>84</v>
      </c>
      <c r="AY144" s="18" t="s">
        <v>139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148</v>
      </c>
      <c r="BK144" s="231">
        <f>ROUND(I144*H144,2)</f>
        <v>0</v>
      </c>
      <c r="BL144" s="18" t="s">
        <v>147</v>
      </c>
      <c r="BM144" s="230" t="s">
        <v>364</v>
      </c>
    </row>
    <row r="145" s="2" customFormat="1" ht="16.5" customHeight="1">
      <c r="A145" s="39"/>
      <c r="B145" s="40"/>
      <c r="C145" s="219" t="s">
        <v>258</v>
      </c>
      <c r="D145" s="219" t="s">
        <v>142</v>
      </c>
      <c r="E145" s="220" t="s">
        <v>258</v>
      </c>
      <c r="F145" s="221" t="s">
        <v>927</v>
      </c>
      <c r="G145" s="222" t="s">
        <v>835</v>
      </c>
      <c r="H145" s="223">
        <v>20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147</v>
      </c>
      <c r="AT145" s="230" t="s">
        <v>142</v>
      </c>
      <c r="AU145" s="230" t="s">
        <v>84</v>
      </c>
      <c r="AY145" s="18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148</v>
      </c>
      <c r="BK145" s="231">
        <f>ROUND(I145*H145,2)</f>
        <v>0</v>
      </c>
      <c r="BL145" s="18" t="s">
        <v>147</v>
      </c>
      <c r="BM145" s="230" t="s">
        <v>374</v>
      </c>
    </row>
    <row r="146" s="2" customFormat="1" ht="16.5" customHeight="1">
      <c r="A146" s="39"/>
      <c r="B146" s="40"/>
      <c r="C146" s="219" t="s">
        <v>263</v>
      </c>
      <c r="D146" s="219" t="s">
        <v>142</v>
      </c>
      <c r="E146" s="220" t="s">
        <v>263</v>
      </c>
      <c r="F146" s="221" t="s">
        <v>928</v>
      </c>
      <c r="G146" s="222" t="s">
        <v>835</v>
      </c>
      <c r="H146" s="223">
        <v>20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147</v>
      </c>
      <c r="AT146" s="230" t="s">
        <v>142</v>
      </c>
      <c r="AU146" s="230" t="s">
        <v>84</v>
      </c>
      <c r="AY146" s="18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148</v>
      </c>
      <c r="BK146" s="231">
        <f>ROUND(I146*H146,2)</f>
        <v>0</v>
      </c>
      <c r="BL146" s="18" t="s">
        <v>147</v>
      </c>
      <c r="BM146" s="230" t="s">
        <v>384</v>
      </c>
    </row>
    <row r="147" s="2" customFormat="1" ht="24.15" customHeight="1">
      <c r="A147" s="39"/>
      <c r="B147" s="40"/>
      <c r="C147" s="219" t="s">
        <v>269</v>
      </c>
      <c r="D147" s="219" t="s">
        <v>142</v>
      </c>
      <c r="E147" s="220" t="s">
        <v>269</v>
      </c>
      <c r="F147" s="221" t="s">
        <v>929</v>
      </c>
      <c r="G147" s="222" t="s">
        <v>266</v>
      </c>
      <c r="H147" s="223">
        <v>25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147</v>
      </c>
      <c r="AT147" s="230" t="s">
        <v>142</v>
      </c>
      <c r="AU147" s="230" t="s">
        <v>84</v>
      </c>
      <c r="AY147" s="18" t="s">
        <v>139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148</v>
      </c>
      <c r="BK147" s="231">
        <f>ROUND(I147*H147,2)</f>
        <v>0</v>
      </c>
      <c r="BL147" s="18" t="s">
        <v>147</v>
      </c>
      <c r="BM147" s="230" t="s">
        <v>394</v>
      </c>
    </row>
    <row r="148" s="2" customFormat="1" ht="24.15" customHeight="1">
      <c r="A148" s="39"/>
      <c r="B148" s="40"/>
      <c r="C148" s="219" t="s">
        <v>275</v>
      </c>
      <c r="D148" s="219" t="s">
        <v>142</v>
      </c>
      <c r="E148" s="220" t="s">
        <v>275</v>
      </c>
      <c r="F148" s="221" t="s">
        <v>930</v>
      </c>
      <c r="G148" s="222" t="s">
        <v>266</v>
      </c>
      <c r="H148" s="223">
        <v>25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147</v>
      </c>
      <c r="AT148" s="230" t="s">
        <v>142</v>
      </c>
      <c r="AU148" s="230" t="s">
        <v>84</v>
      </c>
      <c r="AY148" s="18" t="s">
        <v>139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148</v>
      </c>
      <c r="BK148" s="231">
        <f>ROUND(I148*H148,2)</f>
        <v>0</v>
      </c>
      <c r="BL148" s="18" t="s">
        <v>147</v>
      </c>
      <c r="BM148" s="230" t="s">
        <v>404</v>
      </c>
    </row>
    <row r="149" s="2" customFormat="1" ht="24.15" customHeight="1">
      <c r="A149" s="39"/>
      <c r="B149" s="40"/>
      <c r="C149" s="219" t="s">
        <v>282</v>
      </c>
      <c r="D149" s="219" t="s">
        <v>142</v>
      </c>
      <c r="E149" s="220" t="s">
        <v>282</v>
      </c>
      <c r="F149" s="221" t="s">
        <v>931</v>
      </c>
      <c r="G149" s="222" t="s">
        <v>266</v>
      </c>
      <c r="H149" s="223">
        <v>46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42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147</v>
      </c>
      <c r="AT149" s="230" t="s">
        <v>142</v>
      </c>
      <c r="AU149" s="230" t="s">
        <v>84</v>
      </c>
      <c r="AY149" s="18" t="s">
        <v>139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148</v>
      </c>
      <c r="BK149" s="231">
        <f>ROUND(I149*H149,2)</f>
        <v>0</v>
      </c>
      <c r="BL149" s="18" t="s">
        <v>147</v>
      </c>
      <c r="BM149" s="230" t="s">
        <v>413</v>
      </c>
    </row>
    <row r="150" s="2" customFormat="1" ht="24.15" customHeight="1">
      <c r="A150" s="39"/>
      <c r="B150" s="40"/>
      <c r="C150" s="219" t="s">
        <v>286</v>
      </c>
      <c r="D150" s="219" t="s">
        <v>142</v>
      </c>
      <c r="E150" s="220" t="s">
        <v>286</v>
      </c>
      <c r="F150" s="221" t="s">
        <v>932</v>
      </c>
      <c r="G150" s="222" t="s">
        <v>266</v>
      </c>
      <c r="H150" s="223">
        <v>46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147</v>
      </c>
      <c r="AT150" s="230" t="s">
        <v>142</v>
      </c>
      <c r="AU150" s="230" t="s">
        <v>84</v>
      </c>
      <c r="AY150" s="18" t="s">
        <v>139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148</v>
      </c>
      <c r="BK150" s="231">
        <f>ROUND(I150*H150,2)</f>
        <v>0</v>
      </c>
      <c r="BL150" s="18" t="s">
        <v>147</v>
      </c>
      <c r="BM150" s="230" t="s">
        <v>424</v>
      </c>
    </row>
    <row r="151" s="2" customFormat="1" ht="24.15" customHeight="1">
      <c r="A151" s="39"/>
      <c r="B151" s="40"/>
      <c r="C151" s="219" t="s">
        <v>290</v>
      </c>
      <c r="D151" s="219" t="s">
        <v>142</v>
      </c>
      <c r="E151" s="220" t="s">
        <v>290</v>
      </c>
      <c r="F151" s="221" t="s">
        <v>933</v>
      </c>
      <c r="G151" s="222" t="s">
        <v>835</v>
      </c>
      <c r="H151" s="223">
        <v>58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42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147</v>
      </c>
      <c r="AT151" s="230" t="s">
        <v>142</v>
      </c>
      <c r="AU151" s="230" t="s">
        <v>84</v>
      </c>
      <c r="AY151" s="18" t="s">
        <v>139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148</v>
      </c>
      <c r="BK151" s="231">
        <f>ROUND(I151*H151,2)</f>
        <v>0</v>
      </c>
      <c r="BL151" s="18" t="s">
        <v>147</v>
      </c>
      <c r="BM151" s="230" t="s">
        <v>437</v>
      </c>
    </row>
    <row r="152" s="2" customFormat="1" ht="16.5" customHeight="1">
      <c r="A152" s="39"/>
      <c r="B152" s="40"/>
      <c r="C152" s="219" t="s">
        <v>295</v>
      </c>
      <c r="D152" s="219" t="s">
        <v>142</v>
      </c>
      <c r="E152" s="220" t="s">
        <v>295</v>
      </c>
      <c r="F152" s="221" t="s">
        <v>934</v>
      </c>
      <c r="G152" s="222" t="s">
        <v>835</v>
      </c>
      <c r="H152" s="223">
        <v>2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147</v>
      </c>
      <c r="AT152" s="230" t="s">
        <v>142</v>
      </c>
      <c r="AU152" s="230" t="s">
        <v>84</v>
      </c>
      <c r="AY152" s="18" t="s">
        <v>139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148</v>
      </c>
      <c r="BK152" s="231">
        <f>ROUND(I152*H152,2)</f>
        <v>0</v>
      </c>
      <c r="BL152" s="18" t="s">
        <v>147</v>
      </c>
      <c r="BM152" s="230" t="s">
        <v>447</v>
      </c>
    </row>
    <row r="153" s="2" customFormat="1" ht="16.5" customHeight="1">
      <c r="A153" s="39"/>
      <c r="B153" s="40"/>
      <c r="C153" s="219" t="s">
        <v>300</v>
      </c>
      <c r="D153" s="219" t="s">
        <v>142</v>
      </c>
      <c r="E153" s="220" t="s">
        <v>300</v>
      </c>
      <c r="F153" s="221" t="s">
        <v>935</v>
      </c>
      <c r="G153" s="222" t="s">
        <v>835</v>
      </c>
      <c r="H153" s="223">
        <v>6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147</v>
      </c>
      <c r="AT153" s="230" t="s">
        <v>142</v>
      </c>
      <c r="AU153" s="230" t="s">
        <v>84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148</v>
      </c>
      <c r="BK153" s="231">
        <f>ROUND(I153*H153,2)</f>
        <v>0</v>
      </c>
      <c r="BL153" s="18" t="s">
        <v>147</v>
      </c>
      <c r="BM153" s="230" t="s">
        <v>457</v>
      </c>
    </row>
    <row r="154" s="2" customFormat="1" ht="16.5" customHeight="1">
      <c r="A154" s="39"/>
      <c r="B154" s="40"/>
      <c r="C154" s="219" t="s">
        <v>307</v>
      </c>
      <c r="D154" s="219" t="s">
        <v>142</v>
      </c>
      <c r="E154" s="220" t="s">
        <v>307</v>
      </c>
      <c r="F154" s="221" t="s">
        <v>936</v>
      </c>
      <c r="G154" s="222" t="s">
        <v>835</v>
      </c>
      <c r="H154" s="223">
        <v>17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147</v>
      </c>
      <c r="AT154" s="230" t="s">
        <v>142</v>
      </c>
      <c r="AU154" s="230" t="s">
        <v>84</v>
      </c>
      <c r="AY154" s="18" t="s">
        <v>139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148</v>
      </c>
      <c r="BK154" s="231">
        <f>ROUND(I154*H154,2)</f>
        <v>0</v>
      </c>
      <c r="BL154" s="18" t="s">
        <v>147</v>
      </c>
      <c r="BM154" s="230" t="s">
        <v>469</v>
      </c>
    </row>
    <row r="155" s="2" customFormat="1" ht="16.5" customHeight="1">
      <c r="A155" s="39"/>
      <c r="B155" s="40"/>
      <c r="C155" s="219" t="s">
        <v>315</v>
      </c>
      <c r="D155" s="219" t="s">
        <v>142</v>
      </c>
      <c r="E155" s="220" t="s">
        <v>315</v>
      </c>
      <c r="F155" s="221" t="s">
        <v>937</v>
      </c>
      <c r="G155" s="222" t="s">
        <v>835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147</v>
      </c>
      <c r="AT155" s="230" t="s">
        <v>142</v>
      </c>
      <c r="AU155" s="230" t="s">
        <v>84</v>
      </c>
      <c r="AY155" s="18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148</v>
      </c>
      <c r="BK155" s="231">
        <f>ROUND(I155*H155,2)</f>
        <v>0</v>
      </c>
      <c r="BL155" s="18" t="s">
        <v>147</v>
      </c>
      <c r="BM155" s="230" t="s">
        <v>481</v>
      </c>
    </row>
    <row r="156" s="2" customFormat="1" ht="16.5" customHeight="1">
      <c r="A156" s="39"/>
      <c r="B156" s="40"/>
      <c r="C156" s="219" t="s">
        <v>321</v>
      </c>
      <c r="D156" s="219" t="s">
        <v>142</v>
      </c>
      <c r="E156" s="220" t="s">
        <v>321</v>
      </c>
      <c r="F156" s="221" t="s">
        <v>938</v>
      </c>
      <c r="G156" s="222" t="s">
        <v>835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147</v>
      </c>
      <c r="AT156" s="230" t="s">
        <v>142</v>
      </c>
      <c r="AU156" s="230" t="s">
        <v>84</v>
      </c>
      <c r="AY156" s="18" t="s">
        <v>139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148</v>
      </c>
      <c r="BK156" s="231">
        <f>ROUND(I156*H156,2)</f>
        <v>0</v>
      </c>
      <c r="BL156" s="18" t="s">
        <v>147</v>
      </c>
      <c r="BM156" s="230" t="s">
        <v>491</v>
      </c>
    </row>
    <row r="157" s="2" customFormat="1" ht="24.15" customHeight="1">
      <c r="A157" s="39"/>
      <c r="B157" s="40"/>
      <c r="C157" s="219" t="s">
        <v>325</v>
      </c>
      <c r="D157" s="219" t="s">
        <v>142</v>
      </c>
      <c r="E157" s="220" t="s">
        <v>330</v>
      </c>
      <c r="F157" s="221" t="s">
        <v>939</v>
      </c>
      <c r="G157" s="222" t="s">
        <v>940</v>
      </c>
      <c r="H157" s="294"/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147</v>
      </c>
      <c r="AT157" s="230" t="s">
        <v>142</v>
      </c>
      <c r="AU157" s="230" t="s">
        <v>84</v>
      </c>
      <c r="AY157" s="18" t="s">
        <v>139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148</v>
      </c>
      <c r="BK157" s="231">
        <f>ROUND(I157*H157,2)</f>
        <v>0</v>
      </c>
      <c r="BL157" s="18" t="s">
        <v>147</v>
      </c>
      <c r="BM157" s="230" t="s">
        <v>509</v>
      </c>
    </row>
    <row r="158" s="2" customFormat="1" ht="16.5" customHeight="1">
      <c r="A158" s="39"/>
      <c r="B158" s="40"/>
      <c r="C158" s="219" t="s">
        <v>330</v>
      </c>
      <c r="D158" s="219" t="s">
        <v>142</v>
      </c>
      <c r="E158" s="220" t="s">
        <v>336</v>
      </c>
      <c r="F158" s="221" t="s">
        <v>941</v>
      </c>
      <c r="G158" s="222" t="s">
        <v>940</v>
      </c>
      <c r="H158" s="294"/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147</v>
      </c>
      <c r="AT158" s="230" t="s">
        <v>142</v>
      </c>
      <c r="AU158" s="230" t="s">
        <v>84</v>
      </c>
      <c r="AY158" s="18" t="s">
        <v>139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148</v>
      </c>
      <c r="BK158" s="231">
        <f>ROUND(I158*H158,2)</f>
        <v>0</v>
      </c>
      <c r="BL158" s="18" t="s">
        <v>147</v>
      </c>
      <c r="BM158" s="230" t="s">
        <v>517</v>
      </c>
    </row>
    <row r="159" s="2" customFormat="1" ht="16.5" customHeight="1">
      <c r="A159" s="39"/>
      <c r="B159" s="40"/>
      <c r="C159" s="219" t="s">
        <v>336</v>
      </c>
      <c r="D159" s="219" t="s">
        <v>142</v>
      </c>
      <c r="E159" s="220" t="s">
        <v>342</v>
      </c>
      <c r="F159" s="221" t="s">
        <v>942</v>
      </c>
      <c r="G159" s="222" t="s">
        <v>940</v>
      </c>
      <c r="H159" s="294"/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42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147</v>
      </c>
      <c r="AT159" s="230" t="s">
        <v>142</v>
      </c>
      <c r="AU159" s="230" t="s">
        <v>84</v>
      </c>
      <c r="AY159" s="18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148</v>
      </c>
      <c r="BK159" s="231">
        <f>ROUND(I159*H159,2)</f>
        <v>0</v>
      </c>
      <c r="BL159" s="18" t="s">
        <v>147</v>
      </c>
      <c r="BM159" s="230" t="s">
        <v>525</v>
      </c>
    </row>
    <row r="160" s="2" customFormat="1" ht="16.5" customHeight="1">
      <c r="A160" s="39"/>
      <c r="B160" s="40"/>
      <c r="C160" s="219" t="s">
        <v>342</v>
      </c>
      <c r="D160" s="219" t="s">
        <v>142</v>
      </c>
      <c r="E160" s="220" t="s">
        <v>347</v>
      </c>
      <c r="F160" s="221" t="s">
        <v>943</v>
      </c>
      <c r="G160" s="222" t="s">
        <v>835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147</v>
      </c>
      <c r="AT160" s="230" t="s">
        <v>142</v>
      </c>
      <c r="AU160" s="230" t="s">
        <v>84</v>
      </c>
      <c r="AY160" s="18" t="s">
        <v>139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148</v>
      </c>
      <c r="BK160" s="231">
        <f>ROUND(I160*H160,2)</f>
        <v>0</v>
      </c>
      <c r="BL160" s="18" t="s">
        <v>147</v>
      </c>
      <c r="BM160" s="230" t="s">
        <v>535</v>
      </c>
    </row>
    <row r="161" s="2" customFormat="1" ht="16.5" customHeight="1">
      <c r="A161" s="39"/>
      <c r="B161" s="40"/>
      <c r="C161" s="219" t="s">
        <v>347</v>
      </c>
      <c r="D161" s="219" t="s">
        <v>142</v>
      </c>
      <c r="E161" s="220" t="s">
        <v>351</v>
      </c>
      <c r="F161" s="221" t="s">
        <v>944</v>
      </c>
      <c r="G161" s="222" t="s">
        <v>835</v>
      </c>
      <c r="H161" s="223">
        <v>1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147</v>
      </c>
      <c r="AT161" s="230" t="s">
        <v>142</v>
      </c>
      <c r="AU161" s="230" t="s">
        <v>84</v>
      </c>
      <c r="AY161" s="18" t="s">
        <v>139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148</v>
      </c>
      <c r="BK161" s="231">
        <f>ROUND(I161*H161,2)</f>
        <v>0</v>
      </c>
      <c r="BL161" s="18" t="s">
        <v>147</v>
      </c>
      <c r="BM161" s="230" t="s">
        <v>543</v>
      </c>
    </row>
    <row r="162" s="2" customFormat="1" ht="16.5" customHeight="1">
      <c r="A162" s="39"/>
      <c r="B162" s="40"/>
      <c r="C162" s="219" t="s">
        <v>351</v>
      </c>
      <c r="D162" s="219" t="s">
        <v>142</v>
      </c>
      <c r="E162" s="220" t="s">
        <v>356</v>
      </c>
      <c r="F162" s="221" t="s">
        <v>945</v>
      </c>
      <c r="G162" s="222" t="s">
        <v>835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42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147</v>
      </c>
      <c r="AT162" s="230" t="s">
        <v>142</v>
      </c>
      <c r="AU162" s="230" t="s">
        <v>84</v>
      </c>
      <c r="AY162" s="18" t="s">
        <v>139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148</v>
      </c>
      <c r="BK162" s="231">
        <f>ROUND(I162*H162,2)</f>
        <v>0</v>
      </c>
      <c r="BL162" s="18" t="s">
        <v>147</v>
      </c>
      <c r="BM162" s="230" t="s">
        <v>554</v>
      </c>
    </row>
    <row r="163" s="2" customFormat="1" ht="16.5" customHeight="1">
      <c r="A163" s="39"/>
      <c r="B163" s="40"/>
      <c r="C163" s="219" t="s">
        <v>356</v>
      </c>
      <c r="D163" s="219" t="s">
        <v>142</v>
      </c>
      <c r="E163" s="220" t="s">
        <v>359</v>
      </c>
      <c r="F163" s="221" t="s">
        <v>946</v>
      </c>
      <c r="G163" s="222" t="s">
        <v>835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147</v>
      </c>
      <c r="AT163" s="230" t="s">
        <v>142</v>
      </c>
      <c r="AU163" s="230" t="s">
        <v>84</v>
      </c>
      <c r="AY163" s="18" t="s">
        <v>139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148</v>
      </c>
      <c r="BK163" s="231">
        <f>ROUND(I163*H163,2)</f>
        <v>0</v>
      </c>
      <c r="BL163" s="18" t="s">
        <v>147</v>
      </c>
      <c r="BM163" s="230" t="s">
        <v>564</v>
      </c>
    </row>
    <row r="164" s="12" customFormat="1" ht="25.92" customHeight="1">
      <c r="A164" s="12"/>
      <c r="B164" s="203"/>
      <c r="C164" s="204"/>
      <c r="D164" s="205" t="s">
        <v>75</v>
      </c>
      <c r="E164" s="206" t="s">
        <v>137</v>
      </c>
      <c r="F164" s="206" t="s">
        <v>137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</f>
        <v>0</v>
      </c>
      <c r="Q164" s="211"/>
      <c r="R164" s="212">
        <f>R165</f>
        <v>0</v>
      </c>
      <c r="S164" s="211"/>
      <c r="T164" s="213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84</v>
      </c>
      <c r="AT164" s="215" t="s">
        <v>75</v>
      </c>
      <c r="AU164" s="215" t="s">
        <v>76</v>
      </c>
      <c r="AY164" s="214" t="s">
        <v>139</v>
      </c>
      <c r="BK164" s="216">
        <f>BK165</f>
        <v>0</v>
      </c>
    </row>
    <row r="165" s="12" customFormat="1" ht="22.8" customHeight="1">
      <c r="A165" s="12"/>
      <c r="B165" s="203"/>
      <c r="C165" s="204"/>
      <c r="D165" s="205" t="s">
        <v>75</v>
      </c>
      <c r="E165" s="217" t="s">
        <v>947</v>
      </c>
      <c r="F165" s="217" t="s">
        <v>948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SUM(P166:P172)</f>
        <v>0</v>
      </c>
      <c r="Q165" s="211"/>
      <c r="R165" s="212">
        <f>SUM(R166:R172)</f>
        <v>0</v>
      </c>
      <c r="S165" s="211"/>
      <c r="T165" s="213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84</v>
      </c>
      <c r="AT165" s="215" t="s">
        <v>75</v>
      </c>
      <c r="AU165" s="215" t="s">
        <v>84</v>
      </c>
      <c r="AY165" s="214" t="s">
        <v>139</v>
      </c>
      <c r="BK165" s="216">
        <f>SUM(BK166:BK172)</f>
        <v>0</v>
      </c>
    </row>
    <row r="166" s="2" customFormat="1" ht="24.15" customHeight="1">
      <c r="A166" s="39"/>
      <c r="B166" s="40"/>
      <c r="C166" s="219" t="s">
        <v>359</v>
      </c>
      <c r="D166" s="219" t="s">
        <v>142</v>
      </c>
      <c r="E166" s="220" t="s">
        <v>949</v>
      </c>
      <c r="F166" s="221" t="s">
        <v>939</v>
      </c>
      <c r="G166" s="222" t="s">
        <v>940</v>
      </c>
      <c r="H166" s="294"/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147</v>
      </c>
      <c r="AT166" s="230" t="s">
        <v>142</v>
      </c>
      <c r="AU166" s="230" t="s">
        <v>148</v>
      </c>
      <c r="AY166" s="18" t="s">
        <v>139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148</v>
      </c>
      <c r="BK166" s="231">
        <f>ROUND(I166*H166,2)</f>
        <v>0</v>
      </c>
      <c r="BL166" s="18" t="s">
        <v>147</v>
      </c>
      <c r="BM166" s="230" t="s">
        <v>950</v>
      </c>
    </row>
    <row r="167" s="2" customFormat="1" ht="16.5" customHeight="1">
      <c r="A167" s="39"/>
      <c r="B167" s="40"/>
      <c r="C167" s="219" t="s">
        <v>364</v>
      </c>
      <c r="D167" s="219" t="s">
        <v>142</v>
      </c>
      <c r="E167" s="220" t="s">
        <v>951</v>
      </c>
      <c r="F167" s="221" t="s">
        <v>941</v>
      </c>
      <c r="G167" s="222" t="s">
        <v>940</v>
      </c>
      <c r="H167" s="294"/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147</v>
      </c>
      <c r="AT167" s="230" t="s">
        <v>142</v>
      </c>
      <c r="AU167" s="230" t="s">
        <v>148</v>
      </c>
      <c r="AY167" s="18" t="s">
        <v>139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148</v>
      </c>
      <c r="BK167" s="231">
        <f>ROUND(I167*H167,2)</f>
        <v>0</v>
      </c>
      <c r="BL167" s="18" t="s">
        <v>147</v>
      </c>
      <c r="BM167" s="230" t="s">
        <v>952</v>
      </c>
    </row>
    <row r="168" s="2" customFormat="1" ht="44.25" customHeight="1">
      <c r="A168" s="39"/>
      <c r="B168" s="40"/>
      <c r="C168" s="219" t="s">
        <v>370</v>
      </c>
      <c r="D168" s="219" t="s">
        <v>142</v>
      </c>
      <c r="E168" s="220" t="s">
        <v>953</v>
      </c>
      <c r="F168" s="221" t="s">
        <v>954</v>
      </c>
      <c r="G168" s="222" t="s">
        <v>835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42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147</v>
      </c>
      <c r="AT168" s="230" t="s">
        <v>142</v>
      </c>
      <c r="AU168" s="230" t="s">
        <v>148</v>
      </c>
      <c r="AY168" s="18" t="s">
        <v>139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148</v>
      </c>
      <c r="BK168" s="231">
        <f>ROUND(I168*H168,2)</f>
        <v>0</v>
      </c>
      <c r="BL168" s="18" t="s">
        <v>147</v>
      </c>
      <c r="BM168" s="230" t="s">
        <v>955</v>
      </c>
    </row>
    <row r="169" s="2" customFormat="1" ht="44.25" customHeight="1">
      <c r="A169" s="39"/>
      <c r="B169" s="40"/>
      <c r="C169" s="219" t="s">
        <v>374</v>
      </c>
      <c r="D169" s="219" t="s">
        <v>142</v>
      </c>
      <c r="E169" s="220" t="s">
        <v>956</v>
      </c>
      <c r="F169" s="221" t="s">
        <v>957</v>
      </c>
      <c r="G169" s="222" t="s">
        <v>835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42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147</v>
      </c>
      <c r="AT169" s="230" t="s">
        <v>142</v>
      </c>
      <c r="AU169" s="230" t="s">
        <v>148</v>
      </c>
      <c r="AY169" s="18" t="s">
        <v>139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148</v>
      </c>
      <c r="BK169" s="231">
        <f>ROUND(I169*H169,2)</f>
        <v>0</v>
      </c>
      <c r="BL169" s="18" t="s">
        <v>147</v>
      </c>
      <c r="BM169" s="230" t="s">
        <v>958</v>
      </c>
    </row>
    <row r="170" s="2" customFormat="1" ht="44.25" customHeight="1">
      <c r="A170" s="39"/>
      <c r="B170" s="40"/>
      <c r="C170" s="219" t="s">
        <v>380</v>
      </c>
      <c r="D170" s="219" t="s">
        <v>142</v>
      </c>
      <c r="E170" s="220" t="s">
        <v>959</v>
      </c>
      <c r="F170" s="221" t="s">
        <v>960</v>
      </c>
      <c r="G170" s="222" t="s">
        <v>835</v>
      </c>
      <c r="H170" s="223">
        <v>4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42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147</v>
      </c>
      <c r="AT170" s="230" t="s">
        <v>142</v>
      </c>
      <c r="AU170" s="230" t="s">
        <v>148</v>
      </c>
      <c r="AY170" s="18" t="s">
        <v>139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148</v>
      </c>
      <c r="BK170" s="231">
        <f>ROUND(I170*H170,2)</f>
        <v>0</v>
      </c>
      <c r="BL170" s="18" t="s">
        <v>147</v>
      </c>
      <c r="BM170" s="230" t="s">
        <v>961</v>
      </c>
    </row>
    <row r="171" s="2" customFormat="1" ht="49.05" customHeight="1">
      <c r="A171" s="39"/>
      <c r="B171" s="40"/>
      <c r="C171" s="219" t="s">
        <v>384</v>
      </c>
      <c r="D171" s="219" t="s">
        <v>142</v>
      </c>
      <c r="E171" s="220" t="s">
        <v>962</v>
      </c>
      <c r="F171" s="221" t="s">
        <v>963</v>
      </c>
      <c r="G171" s="222" t="s">
        <v>835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147</v>
      </c>
      <c r="AT171" s="230" t="s">
        <v>142</v>
      </c>
      <c r="AU171" s="230" t="s">
        <v>148</v>
      </c>
      <c r="AY171" s="18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148</v>
      </c>
      <c r="BK171" s="231">
        <f>ROUND(I171*H171,2)</f>
        <v>0</v>
      </c>
      <c r="BL171" s="18" t="s">
        <v>147</v>
      </c>
      <c r="BM171" s="230" t="s">
        <v>964</v>
      </c>
    </row>
    <row r="172" s="2" customFormat="1" ht="49.05" customHeight="1">
      <c r="A172" s="39"/>
      <c r="B172" s="40"/>
      <c r="C172" s="219" t="s">
        <v>388</v>
      </c>
      <c r="D172" s="219" t="s">
        <v>142</v>
      </c>
      <c r="E172" s="220" t="s">
        <v>965</v>
      </c>
      <c r="F172" s="221" t="s">
        <v>966</v>
      </c>
      <c r="G172" s="222" t="s">
        <v>835</v>
      </c>
      <c r="H172" s="223">
        <v>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42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147</v>
      </c>
      <c r="AT172" s="230" t="s">
        <v>142</v>
      </c>
      <c r="AU172" s="230" t="s">
        <v>148</v>
      </c>
      <c r="AY172" s="18" t="s">
        <v>139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148</v>
      </c>
      <c r="BK172" s="231">
        <f>ROUND(I172*H172,2)</f>
        <v>0</v>
      </c>
      <c r="BL172" s="18" t="s">
        <v>147</v>
      </c>
      <c r="BM172" s="230" t="s">
        <v>967</v>
      </c>
    </row>
    <row r="173" s="12" customFormat="1" ht="25.92" customHeight="1">
      <c r="A173" s="12"/>
      <c r="B173" s="203"/>
      <c r="C173" s="204"/>
      <c r="D173" s="205" t="s">
        <v>75</v>
      </c>
      <c r="E173" s="206" t="s">
        <v>968</v>
      </c>
      <c r="F173" s="206" t="s">
        <v>969</v>
      </c>
      <c r="G173" s="204"/>
      <c r="H173" s="204"/>
      <c r="I173" s="207"/>
      <c r="J173" s="208">
        <f>BK173</f>
        <v>0</v>
      </c>
      <c r="K173" s="204"/>
      <c r="L173" s="209"/>
      <c r="M173" s="210"/>
      <c r="N173" s="211"/>
      <c r="O173" s="211"/>
      <c r="P173" s="212">
        <f>SUM(P174:P190)</f>
        <v>0</v>
      </c>
      <c r="Q173" s="211"/>
      <c r="R173" s="212">
        <f>SUM(R174:R190)</f>
        <v>0</v>
      </c>
      <c r="S173" s="211"/>
      <c r="T173" s="213">
        <f>SUM(T174:T190)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84</v>
      </c>
      <c r="AT173" s="215" t="s">
        <v>75</v>
      </c>
      <c r="AU173" s="215" t="s">
        <v>76</v>
      </c>
      <c r="AY173" s="214" t="s">
        <v>139</v>
      </c>
      <c r="BK173" s="216">
        <f>SUM(BK174:BK190)</f>
        <v>0</v>
      </c>
    </row>
    <row r="174" s="2" customFormat="1" ht="24.15" customHeight="1">
      <c r="A174" s="39"/>
      <c r="B174" s="40"/>
      <c r="C174" s="219" t="s">
        <v>394</v>
      </c>
      <c r="D174" s="219" t="s">
        <v>142</v>
      </c>
      <c r="E174" s="220" t="s">
        <v>970</v>
      </c>
      <c r="F174" s="221" t="s">
        <v>971</v>
      </c>
      <c r="G174" s="222" t="s">
        <v>835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147</v>
      </c>
      <c r="AT174" s="230" t="s">
        <v>142</v>
      </c>
      <c r="AU174" s="230" t="s">
        <v>84</v>
      </c>
      <c r="AY174" s="18" t="s">
        <v>139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148</v>
      </c>
      <c r="BK174" s="231">
        <f>ROUND(I174*H174,2)</f>
        <v>0</v>
      </c>
      <c r="BL174" s="18" t="s">
        <v>147</v>
      </c>
      <c r="BM174" s="230" t="s">
        <v>572</v>
      </c>
    </row>
    <row r="175" s="2" customFormat="1" ht="16.5" customHeight="1">
      <c r="A175" s="39"/>
      <c r="B175" s="40"/>
      <c r="C175" s="219" t="s">
        <v>399</v>
      </c>
      <c r="D175" s="219" t="s">
        <v>142</v>
      </c>
      <c r="E175" s="220" t="s">
        <v>972</v>
      </c>
      <c r="F175" s="221" t="s">
        <v>973</v>
      </c>
      <c r="G175" s="222" t="s">
        <v>835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147</v>
      </c>
      <c r="AT175" s="230" t="s">
        <v>142</v>
      </c>
      <c r="AU175" s="230" t="s">
        <v>84</v>
      </c>
      <c r="AY175" s="18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148</v>
      </c>
      <c r="BK175" s="231">
        <f>ROUND(I175*H175,2)</f>
        <v>0</v>
      </c>
      <c r="BL175" s="18" t="s">
        <v>147</v>
      </c>
      <c r="BM175" s="230" t="s">
        <v>580</v>
      </c>
    </row>
    <row r="176" s="2" customFormat="1" ht="16.5" customHeight="1">
      <c r="A176" s="39"/>
      <c r="B176" s="40"/>
      <c r="C176" s="219" t="s">
        <v>404</v>
      </c>
      <c r="D176" s="219" t="s">
        <v>142</v>
      </c>
      <c r="E176" s="220" t="s">
        <v>974</v>
      </c>
      <c r="F176" s="221" t="s">
        <v>975</v>
      </c>
      <c r="G176" s="222" t="s">
        <v>835</v>
      </c>
      <c r="H176" s="223">
        <v>1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42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147</v>
      </c>
      <c r="AT176" s="230" t="s">
        <v>142</v>
      </c>
      <c r="AU176" s="230" t="s">
        <v>84</v>
      </c>
      <c r="AY176" s="18" t="s">
        <v>139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148</v>
      </c>
      <c r="BK176" s="231">
        <f>ROUND(I176*H176,2)</f>
        <v>0</v>
      </c>
      <c r="BL176" s="18" t="s">
        <v>147</v>
      </c>
      <c r="BM176" s="230" t="s">
        <v>588</v>
      </c>
    </row>
    <row r="177" s="2" customFormat="1" ht="16.5" customHeight="1">
      <c r="A177" s="39"/>
      <c r="B177" s="40"/>
      <c r="C177" s="219" t="s">
        <v>408</v>
      </c>
      <c r="D177" s="219" t="s">
        <v>142</v>
      </c>
      <c r="E177" s="220" t="s">
        <v>976</v>
      </c>
      <c r="F177" s="221" t="s">
        <v>977</v>
      </c>
      <c r="G177" s="222" t="s">
        <v>835</v>
      </c>
      <c r="H177" s="223">
        <v>3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42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147</v>
      </c>
      <c r="AT177" s="230" t="s">
        <v>142</v>
      </c>
      <c r="AU177" s="230" t="s">
        <v>84</v>
      </c>
      <c r="AY177" s="18" t="s">
        <v>139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148</v>
      </c>
      <c r="BK177" s="231">
        <f>ROUND(I177*H177,2)</f>
        <v>0</v>
      </c>
      <c r="BL177" s="18" t="s">
        <v>147</v>
      </c>
      <c r="BM177" s="230" t="s">
        <v>596</v>
      </c>
    </row>
    <row r="178" s="2" customFormat="1" ht="16.5" customHeight="1">
      <c r="A178" s="39"/>
      <c r="B178" s="40"/>
      <c r="C178" s="219" t="s">
        <v>413</v>
      </c>
      <c r="D178" s="219" t="s">
        <v>142</v>
      </c>
      <c r="E178" s="220" t="s">
        <v>978</v>
      </c>
      <c r="F178" s="221" t="s">
        <v>979</v>
      </c>
      <c r="G178" s="222" t="s">
        <v>835</v>
      </c>
      <c r="H178" s="223">
        <v>13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42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147</v>
      </c>
      <c r="AT178" s="230" t="s">
        <v>142</v>
      </c>
      <c r="AU178" s="230" t="s">
        <v>84</v>
      </c>
      <c r="AY178" s="18" t="s">
        <v>139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148</v>
      </c>
      <c r="BK178" s="231">
        <f>ROUND(I178*H178,2)</f>
        <v>0</v>
      </c>
      <c r="BL178" s="18" t="s">
        <v>147</v>
      </c>
      <c r="BM178" s="230" t="s">
        <v>606</v>
      </c>
    </row>
    <row r="179" s="2" customFormat="1" ht="16.5" customHeight="1">
      <c r="A179" s="39"/>
      <c r="B179" s="40"/>
      <c r="C179" s="219" t="s">
        <v>418</v>
      </c>
      <c r="D179" s="219" t="s">
        <v>142</v>
      </c>
      <c r="E179" s="220" t="s">
        <v>980</v>
      </c>
      <c r="F179" s="221" t="s">
        <v>981</v>
      </c>
      <c r="G179" s="222" t="s">
        <v>835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147</v>
      </c>
      <c r="AT179" s="230" t="s">
        <v>142</v>
      </c>
      <c r="AU179" s="230" t="s">
        <v>84</v>
      </c>
      <c r="AY179" s="18" t="s">
        <v>139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148</v>
      </c>
      <c r="BK179" s="231">
        <f>ROUND(I179*H179,2)</f>
        <v>0</v>
      </c>
      <c r="BL179" s="18" t="s">
        <v>147</v>
      </c>
      <c r="BM179" s="230" t="s">
        <v>616</v>
      </c>
    </row>
    <row r="180" s="2" customFormat="1" ht="16.5" customHeight="1">
      <c r="A180" s="39"/>
      <c r="B180" s="40"/>
      <c r="C180" s="219" t="s">
        <v>424</v>
      </c>
      <c r="D180" s="219" t="s">
        <v>142</v>
      </c>
      <c r="E180" s="220" t="s">
        <v>982</v>
      </c>
      <c r="F180" s="221" t="s">
        <v>983</v>
      </c>
      <c r="G180" s="222" t="s">
        <v>835</v>
      </c>
      <c r="H180" s="223">
        <v>2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147</v>
      </c>
      <c r="AT180" s="230" t="s">
        <v>142</v>
      </c>
      <c r="AU180" s="230" t="s">
        <v>84</v>
      </c>
      <c r="AY180" s="18" t="s">
        <v>139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148</v>
      </c>
      <c r="BK180" s="231">
        <f>ROUND(I180*H180,2)</f>
        <v>0</v>
      </c>
      <c r="BL180" s="18" t="s">
        <v>147</v>
      </c>
      <c r="BM180" s="230" t="s">
        <v>625</v>
      </c>
    </row>
    <row r="181" s="2" customFormat="1" ht="16.5" customHeight="1">
      <c r="A181" s="39"/>
      <c r="B181" s="40"/>
      <c r="C181" s="219" t="s">
        <v>431</v>
      </c>
      <c r="D181" s="219" t="s">
        <v>142</v>
      </c>
      <c r="E181" s="220" t="s">
        <v>984</v>
      </c>
      <c r="F181" s="221" t="s">
        <v>985</v>
      </c>
      <c r="G181" s="222" t="s">
        <v>835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147</v>
      </c>
      <c r="AT181" s="230" t="s">
        <v>142</v>
      </c>
      <c r="AU181" s="230" t="s">
        <v>84</v>
      </c>
      <c r="AY181" s="18" t="s">
        <v>139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148</v>
      </c>
      <c r="BK181" s="231">
        <f>ROUND(I181*H181,2)</f>
        <v>0</v>
      </c>
      <c r="BL181" s="18" t="s">
        <v>147</v>
      </c>
      <c r="BM181" s="230" t="s">
        <v>639</v>
      </c>
    </row>
    <row r="182" s="2" customFormat="1" ht="16.5" customHeight="1">
      <c r="A182" s="39"/>
      <c r="B182" s="40"/>
      <c r="C182" s="219" t="s">
        <v>437</v>
      </c>
      <c r="D182" s="219" t="s">
        <v>142</v>
      </c>
      <c r="E182" s="220" t="s">
        <v>986</v>
      </c>
      <c r="F182" s="221" t="s">
        <v>987</v>
      </c>
      <c r="G182" s="222" t="s">
        <v>835</v>
      </c>
      <c r="H182" s="223">
        <v>1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42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147</v>
      </c>
      <c r="AT182" s="230" t="s">
        <v>142</v>
      </c>
      <c r="AU182" s="230" t="s">
        <v>84</v>
      </c>
      <c r="AY182" s="18" t="s">
        <v>139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148</v>
      </c>
      <c r="BK182" s="231">
        <f>ROUND(I182*H182,2)</f>
        <v>0</v>
      </c>
      <c r="BL182" s="18" t="s">
        <v>147</v>
      </c>
      <c r="BM182" s="230" t="s">
        <v>647</v>
      </c>
    </row>
    <row r="183" s="2" customFormat="1" ht="16.5" customHeight="1">
      <c r="A183" s="39"/>
      <c r="B183" s="40"/>
      <c r="C183" s="219" t="s">
        <v>442</v>
      </c>
      <c r="D183" s="219" t="s">
        <v>142</v>
      </c>
      <c r="E183" s="220" t="s">
        <v>988</v>
      </c>
      <c r="F183" s="221" t="s">
        <v>989</v>
      </c>
      <c r="G183" s="222" t="s">
        <v>835</v>
      </c>
      <c r="H183" s="223">
        <v>1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42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147</v>
      </c>
      <c r="AT183" s="230" t="s">
        <v>142</v>
      </c>
      <c r="AU183" s="230" t="s">
        <v>84</v>
      </c>
      <c r="AY183" s="18" t="s">
        <v>139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148</v>
      </c>
      <c r="BK183" s="231">
        <f>ROUND(I183*H183,2)</f>
        <v>0</v>
      </c>
      <c r="BL183" s="18" t="s">
        <v>147</v>
      </c>
      <c r="BM183" s="230" t="s">
        <v>656</v>
      </c>
    </row>
    <row r="184" s="2" customFormat="1" ht="16.5" customHeight="1">
      <c r="A184" s="39"/>
      <c r="B184" s="40"/>
      <c r="C184" s="219" t="s">
        <v>447</v>
      </c>
      <c r="D184" s="219" t="s">
        <v>142</v>
      </c>
      <c r="E184" s="220" t="s">
        <v>990</v>
      </c>
      <c r="F184" s="221" t="s">
        <v>991</v>
      </c>
      <c r="G184" s="222" t="s">
        <v>835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42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147</v>
      </c>
      <c r="AT184" s="230" t="s">
        <v>142</v>
      </c>
      <c r="AU184" s="230" t="s">
        <v>84</v>
      </c>
      <c r="AY184" s="18" t="s">
        <v>139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148</v>
      </c>
      <c r="BK184" s="231">
        <f>ROUND(I184*H184,2)</f>
        <v>0</v>
      </c>
      <c r="BL184" s="18" t="s">
        <v>147</v>
      </c>
      <c r="BM184" s="230" t="s">
        <v>665</v>
      </c>
    </row>
    <row r="185" s="2" customFormat="1" ht="16.5" customHeight="1">
      <c r="A185" s="39"/>
      <c r="B185" s="40"/>
      <c r="C185" s="219" t="s">
        <v>453</v>
      </c>
      <c r="D185" s="219" t="s">
        <v>142</v>
      </c>
      <c r="E185" s="220" t="s">
        <v>992</v>
      </c>
      <c r="F185" s="221" t="s">
        <v>993</v>
      </c>
      <c r="G185" s="222" t="s">
        <v>835</v>
      </c>
      <c r="H185" s="223">
        <v>60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147</v>
      </c>
      <c r="AT185" s="230" t="s">
        <v>142</v>
      </c>
      <c r="AU185" s="230" t="s">
        <v>84</v>
      </c>
      <c r="AY185" s="18" t="s">
        <v>139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148</v>
      </c>
      <c r="BK185" s="231">
        <f>ROUND(I185*H185,2)</f>
        <v>0</v>
      </c>
      <c r="BL185" s="18" t="s">
        <v>147</v>
      </c>
      <c r="BM185" s="230" t="s">
        <v>678</v>
      </c>
    </row>
    <row r="186" s="2" customFormat="1" ht="24.15" customHeight="1">
      <c r="A186" s="39"/>
      <c r="B186" s="40"/>
      <c r="C186" s="219" t="s">
        <v>457</v>
      </c>
      <c r="D186" s="219" t="s">
        <v>142</v>
      </c>
      <c r="E186" s="220" t="s">
        <v>994</v>
      </c>
      <c r="F186" s="221" t="s">
        <v>995</v>
      </c>
      <c r="G186" s="222" t="s">
        <v>940</v>
      </c>
      <c r="H186" s="294"/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42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147</v>
      </c>
      <c r="AT186" s="230" t="s">
        <v>142</v>
      </c>
      <c r="AU186" s="230" t="s">
        <v>84</v>
      </c>
      <c r="AY186" s="18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148</v>
      </c>
      <c r="BK186" s="231">
        <f>ROUND(I186*H186,2)</f>
        <v>0</v>
      </c>
      <c r="BL186" s="18" t="s">
        <v>147</v>
      </c>
      <c r="BM186" s="230" t="s">
        <v>697</v>
      </c>
    </row>
    <row r="187" s="2" customFormat="1" ht="16.5" customHeight="1">
      <c r="A187" s="39"/>
      <c r="B187" s="40"/>
      <c r="C187" s="219" t="s">
        <v>462</v>
      </c>
      <c r="D187" s="219" t="s">
        <v>142</v>
      </c>
      <c r="E187" s="220" t="s">
        <v>996</v>
      </c>
      <c r="F187" s="221" t="s">
        <v>941</v>
      </c>
      <c r="G187" s="222" t="s">
        <v>940</v>
      </c>
      <c r="H187" s="294"/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147</v>
      </c>
      <c r="AT187" s="230" t="s">
        <v>142</v>
      </c>
      <c r="AU187" s="230" t="s">
        <v>84</v>
      </c>
      <c r="AY187" s="18" t="s">
        <v>139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148</v>
      </c>
      <c r="BK187" s="231">
        <f>ROUND(I187*H187,2)</f>
        <v>0</v>
      </c>
      <c r="BL187" s="18" t="s">
        <v>147</v>
      </c>
      <c r="BM187" s="230" t="s">
        <v>709</v>
      </c>
    </row>
    <row r="188" s="2" customFormat="1" ht="21.75" customHeight="1">
      <c r="A188" s="39"/>
      <c r="B188" s="40"/>
      <c r="C188" s="219" t="s">
        <v>469</v>
      </c>
      <c r="D188" s="219" t="s">
        <v>142</v>
      </c>
      <c r="E188" s="220" t="s">
        <v>997</v>
      </c>
      <c r="F188" s="221" t="s">
        <v>998</v>
      </c>
      <c r="G188" s="222" t="s">
        <v>940</v>
      </c>
      <c r="H188" s="294"/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42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147</v>
      </c>
      <c r="AT188" s="230" t="s">
        <v>142</v>
      </c>
      <c r="AU188" s="230" t="s">
        <v>84</v>
      </c>
      <c r="AY188" s="18" t="s">
        <v>139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148</v>
      </c>
      <c r="BK188" s="231">
        <f>ROUND(I188*H188,2)</f>
        <v>0</v>
      </c>
      <c r="BL188" s="18" t="s">
        <v>147</v>
      </c>
      <c r="BM188" s="230" t="s">
        <v>717</v>
      </c>
    </row>
    <row r="189" s="2" customFormat="1" ht="21.75" customHeight="1">
      <c r="A189" s="39"/>
      <c r="B189" s="40"/>
      <c r="C189" s="219" t="s">
        <v>475</v>
      </c>
      <c r="D189" s="219" t="s">
        <v>142</v>
      </c>
      <c r="E189" s="220" t="s">
        <v>999</v>
      </c>
      <c r="F189" s="221" t="s">
        <v>1000</v>
      </c>
      <c r="G189" s="222" t="s">
        <v>835</v>
      </c>
      <c r="H189" s="223">
        <v>1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147</v>
      </c>
      <c r="AT189" s="230" t="s">
        <v>142</v>
      </c>
      <c r="AU189" s="230" t="s">
        <v>84</v>
      </c>
      <c r="AY189" s="18" t="s">
        <v>139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148</v>
      </c>
      <c r="BK189" s="231">
        <f>ROUND(I189*H189,2)</f>
        <v>0</v>
      </c>
      <c r="BL189" s="18" t="s">
        <v>147</v>
      </c>
      <c r="BM189" s="230" t="s">
        <v>726</v>
      </c>
    </row>
    <row r="190" s="2" customFormat="1" ht="16.5" customHeight="1">
      <c r="A190" s="39"/>
      <c r="B190" s="40"/>
      <c r="C190" s="219" t="s">
        <v>481</v>
      </c>
      <c r="D190" s="219" t="s">
        <v>142</v>
      </c>
      <c r="E190" s="220" t="s">
        <v>1001</v>
      </c>
      <c r="F190" s="221" t="s">
        <v>1002</v>
      </c>
      <c r="G190" s="222" t="s">
        <v>835</v>
      </c>
      <c r="H190" s="223">
        <v>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42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147</v>
      </c>
      <c r="AT190" s="230" t="s">
        <v>142</v>
      </c>
      <c r="AU190" s="230" t="s">
        <v>84</v>
      </c>
      <c r="AY190" s="18" t="s">
        <v>139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148</v>
      </c>
      <c r="BK190" s="231">
        <f>ROUND(I190*H190,2)</f>
        <v>0</v>
      </c>
      <c r="BL190" s="18" t="s">
        <v>147</v>
      </c>
      <c r="BM190" s="230" t="s">
        <v>735</v>
      </c>
    </row>
    <row r="191" s="12" customFormat="1" ht="25.92" customHeight="1">
      <c r="A191" s="12"/>
      <c r="B191" s="203"/>
      <c r="C191" s="204"/>
      <c r="D191" s="205" t="s">
        <v>75</v>
      </c>
      <c r="E191" s="206" t="s">
        <v>1003</v>
      </c>
      <c r="F191" s="206" t="s">
        <v>1004</v>
      </c>
      <c r="G191" s="204"/>
      <c r="H191" s="204"/>
      <c r="I191" s="207"/>
      <c r="J191" s="208">
        <f>BK191</f>
        <v>0</v>
      </c>
      <c r="K191" s="204"/>
      <c r="L191" s="209"/>
      <c r="M191" s="210"/>
      <c r="N191" s="211"/>
      <c r="O191" s="211"/>
      <c r="P191" s="212">
        <f>P192</f>
        <v>0</v>
      </c>
      <c r="Q191" s="211"/>
      <c r="R191" s="212">
        <f>R192</f>
        <v>0</v>
      </c>
      <c r="S191" s="211"/>
      <c r="T191" s="213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76</v>
      </c>
      <c r="AY191" s="214" t="s">
        <v>139</v>
      </c>
      <c r="BK191" s="216">
        <f>BK192</f>
        <v>0</v>
      </c>
    </row>
    <row r="192" s="2" customFormat="1" ht="49.05" customHeight="1">
      <c r="A192" s="39"/>
      <c r="B192" s="40"/>
      <c r="C192" s="219" t="s">
        <v>486</v>
      </c>
      <c r="D192" s="219" t="s">
        <v>142</v>
      </c>
      <c r="E192" s="220" t="s">
        <v>1005</v>
      </c>
      <c r="F192" s="221" t="s">
        <v>1006</v>
      </c>
      <c r="G192" s="222" t="s">
        <v>835</v>
      </c>
      <c r="H192" s="223">
        <v>1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147</v>
      </c>
      <c r="AT192" s="230" t="s">
        <v>142</v>
      </c>
      <c r="AU192" s="230" t="s">
        <v>84</v>
      </c>
      <c r="AY192" s="18" t="s">
        <v>139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148</v>
      </c>
      <c r="BK192" s="231">
        <f>ROUND(I192*H192,2)</f>
        <v>0</v>
      </c>
      <c r="BL192" s="18" t="s">
        <v>147</v>
      </c>
      <c r="BM192" s="230" t="s">
        <v>753</v>
      </c>
    </row>
    <row r="193" s="12" customFormat="1" ht="25.92" customHeight="1">
      <c r="A193" s="12"/>
      <c r="B193" s="203"/>
      <c r="C193" s="204"/>
      <c r="D193" s="205" t="s">
        <v>75</v>
      </c>
      <c r="E193" s="206" t="s">
        <v>1007</v>
      </c>
      <c r="F193" s="206" t="s">
        <v>1008</v>
      </c>
      <c r="G193" s="204"/>
      <c r="H193" s="204"/>
      <c r="I193" s="207"/>
      <c r="J193" s="208">
        <f>BK193</f>
        <v>0</v>
      </c>
      <c r="K193" s="204"/>
      <c r="L193" s="209"/>
      <c r="M193" s="210"/>
      <c r="N193" s="211"/>
      <c r="O193" s="211"/>
      <c r="P193" s="212">
        <f>SUM(P194:P209)</f>
        <v>0</v>
      </c>
      <c r="Q193" s="211"/>
      <c r="R193" s="212">
        <f>SUM(R194:R209)</f>
        <v>0</v>
      </c>
      <c r="S193" s="211"/>
      <c r="T193" s="213">
        <f>SUM(T194:T209)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84</v>
      </c>
      <c r="AT193" s="215" t="s">
        <v>75</v>
      </c>
      <c r="AU193" s="215" t="s">
        <v>76</v>
      </c>
      <c r="AY193" s="214" t="s">
        <v>139</v>
      </c>
      <c r="BK193" s="216">
        <f>SUM(BK194:BK209)</f>
        <v>0</v>
      </c>
    </row>
    <row r="194" s="2" customFormat="1" ht="16.5" customHeight="1">
      <c r="A194" s="39"/>
      <c r="B194" s="40"/>
      <c r="C194" s="219" t="s">
        <v>491</v>
      </c>
      <c r="D194" s="219" t="s">
        <v>142</v>
      </c>
      <c r="E194" s="220" t="s">
        <v>1009</v>
      </c>
      <c r="F194" s="221" t="s">
        <v>1010</v>
      </c>
      <c r="G194" s="222" t="s">
        <v>835</v>
      </c>
      <c r="H194" s="223">
        <v>2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147</v>
      </c>
      <c r="AT194" s="230" t="s">
        <v>142</v>
      </c>
      <c r="AU194" s="230" t="s">
        <v>84</v>
      </c>
      <c r="AY194" s="18" t="s">
        <v>139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148</v>
      </c>
      <c r="BK194" s="231">
        <f>ROUND(I194*H194,2)</f>
        <v>0</v>
      </c>
      <c r="BL194" s="18" t="s">
        <v>147</v>
      </c>
      <c r="BM194" s="230" t="s">
        <v>761</v>
      </c>
    </row>
    <row r="195" s="2" customFormat="1" ht="24.15" customHeight="1">
      <c r="A195" s="39"/>
      <c r="B195" s="40"/>
      <c r="C195" s="219" t="s">
        <v>495</v>
      </c>
      <c r="D195" s="219" t="s">
        <v>142</v>
      </c>
      <c r="E195" s="220" t="s">
        <v>1011</v>
      </c>
      <c r="F195" s="221" t="s">
        <v>905</v>
      </c>
      <c r="G195" s="222" t="s">
        <v>835</v>
      </c>
      <c r="H195" s="223">
        <v>2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42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147</v>
      </c>
      <c r="AT195" s="230" t="s">
        <v>142</v>
      </c>
      <c r="AU195" s="230" t="s">
        <v>84</v>
      </c>
      <c r="AY195" s="18" t="s">
        <v>139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148</v>
      </c>
      <c r="BK195" s="231">
        <f>ROUND(I195*H195,2)</f>
        <v>0</v>
      </c>
      <c r="BL195" s="18" t="s">
        <v>147</v>
      </c>
      <c r="BM195" s="230" t="s">
        <v>773</v>
      </c>
    </row>
    <row r="196" s="2" customFormat="1" ht="16.5" customHeight="1">
      <c r="A196" s="39"/>
      <c r="B196" s="40"/>
      <c r="C196" s="219" t="s">
        <v>500</v>
      </c>
      <c r="D196" s="219" t="s">
        <v>142</v>
      </c>
      <c r="E196" s="220" t="s">
        <v>1012</v>
      </c>
      <c r="F196" s="221" t="s">
        <v>1013</v>
      </c>
      <c r="G196" s="222" t="s">
        <v>835</v>
      </c>
      <c r="H196" s="223">
        <v>1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42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147</v>
      </c>
      <c r="AT196" s="230" t="s">
        <v>142</v>
      </c>
      <c r="AU196" s="230" t="s">
        <v>84</v>
      </c>
      <c r="AY196" s="18" t="s">
        <v>139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148</v>
      </c>
      <c r="BK196" s="231">
        <f>ROUND(I196*H196,2)</f>
        <v>0</v>
      </c>
      <c r="BL196" s="18" t="s">
        <v>147</v>
      </c>
      <c r="BM196" s="230" t="s">
        <v>783</v>
      </c>
    </row>
    <row r="197" s="2" customFormat="1" ht="16.5" customHeight="1">
      <c r="A197" s="39"/>
      <c r="B197" s="40"/>
      <c r="C197" s="219" t="s">
        <v>504</v>
      </c>
      <c r="D197" s="219" t="s">
        <v>142</v>
      </c>
      <c r="E197" s="220" t="s">
        <v>1014</v>
      </c>
      <c r="F197" s="221" t="s">
        <v>1015</v>
      </c>
      <c r="G197" s="222" t="s">
        <v>835</v>
      </c>
      <c r="H197" s="223">
        <v>1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42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147</v>
      </c>
      <c r="AT197" s="230" t="s">
        <v>142</v>
      </c>
      <c r="AU197" s="230" t="s">
        <v>84</v>
      </c>
      <c r="AY197" s="18" t="s">
        <v>139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148</v>
      </c>
      <c r="BK197" s="231">
        <f>ROUND(I197*H197,2)</f>
        <v>0</v>
      </c>
      <c r="BL197" s="18" t="s">
        <v>147</v>
      </c>
      <c r="BM197" s="230" t="s">
        <v>793</v>
      </c>
    </row>
    <row r="198" s="2" customFormat="1" ht="16.5" customHeight="1">
      <c r="A198" s="39"/>
      <c r="B198" s="40"/>
      <c r="C198" s="219" t="s">
        <v>509</v>
      </c>
      <c r="D198" s="219" t="s">
        <v>142</v>
      </c>
      <c r="E198" s="220" t="s">
        <v>1016</v>
      </c>
      <c r="F198" s="221" t="s">
        <v>1017</v>
      </c>
      <c r="G198" s="222" t="s">
        <v>266</v>
      </c>
      <c r="H198" s="223">
        <v>10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147</v>
      </c>
      <c r="AT198" s="230" t="s">
        <v>142</v>
      </c>
      <c r="AU198" s="230" t="s">
        <v>84</v>
      </c>
      <c r="AY198" s="18" t="s">
        <v>139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148</v>
      </c>
      <c r="BK198" s="231">
        <f>ROUND(I198*H198,2)</f>
        <v>0</v>
      </c>
      <c r="BL198" s="18" t="s">
        <v>147</v>
      </c>
      <c r="BM198" s="230" t="s">
        <v>801</v>
      </c>
    </row>
    <row r="199" s="2" customFormat="1" ht="16.5" customHeight="1">
      <c r="A199" s="39"/>
      <c r="B199" s="40"/>
      <c r="C199" s="219" t="s">
        <v>513</v>
      </c>
      <c r="D199" s="219" t="s">
        <v>142</v>
      </c>
      <c r="E199" s="220" t="s">
        <v>1018</v>
      </c>
      <c r="F199" s="221" t="s">
        <v>1019</v>
      </c>
      <c r="G199" s="222" t="s">
        <v>266</v>
      </c>
      <c r="H199" s="223">
        <v>15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42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147</v>
      </c>
      <c r="AT199" s="230" t="s">
        <v>142</v>
      </c>
      <c r="AU199" s="230" t="s">
        <v>84</v>
      </c>
      <c r="AY199" s="18" t="s">
        <v>139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148</v>
      </c>
      <c r="BK199" s="231">
        <f>ROUND(I199*H199,2)</f>
        <v>0</v>
      </c>
      <c r="BL199" s="18" t="s">
        <v>147</v>
      </c>
      <c r="BM199" s="230" t="s">
        <v>1020</v>
      </c>
    </row>
    <row r="200" s="2" customFormat="1" ht="16.5" customHeight="1">
      <c r="A200" s="39"/>
      <c r="B200" s="40"/>
      <c r="C200" s="219" t="s">
        <v>517</v>
      </c>
      <c r="D200" s="219" t="s">
        <v>142</v>
      </c>
      <c r="E200" s="220" t="s">
        <v>1021</v>
      </c>
      <c r="F200" s="221" t="s">
        <v>1022</v>
      </c>
      <c r="G200" s="222" t="s">
        <v>266</v>
      </c>
      <c r="H200" s="223">
        <v>20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147</v>
      </c>
      <c r="AT200" s="230" t="s">
        <v>142</v>
      </c>
      <c r="AU200" s="230" t="s">
        <v>84</v>
      </c>
      <c r="AY200" s="18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148</v>
      </c>
      <c r="BK200" s="231">
        <f>ROUND(I200*H200,2)</f>
        <v>0</v>
      </c>
      <c r="BL200" s="18" t="s">
        <v>147</v>
      </c>
      <c r="BM200" s="230" t="s">
        <v>1023</v>
      </c>
    </row>
    <row r="201" s="2" customFormat="1" ht="16.5" customHeight="1">
      <c r="A201" s="39"/>
      <c r="B201" s="40"/>
      <c r="C201" s="219" t="s">
        <v>521</v>
      </c>
      <c r="D201" s="219" t="s">
        <v>142</v>
      </c>
      <c r="E201" s="220" t="s">
        <v>1024</v>
      </c>
      <c r="F201" s="221" t="s">
        <v>1025</v>
      </c>
      <c r="G201" s="222" t="s">
        <v>266</v>
      </c>
      <c r="H201" s="223">
        <v>25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147</v>
      </c>
      <c r="AT201" s="230" t="s">
        <v>142</v>
      </c>
      <c r="AU201" s="230" t="s">
        <v>84</v>
      </c>
      <c r="AY201" s="18" t="s">
        <v>139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148</v>
      </c>
      <c r="BK201" s="231">
        <f>ROUND(I201*H201,2)</f>
        <v>0</v>
      </c>
      <c r="BL201" s="18" t="s">
        <v>147</v>
      </c>
      <c r="BM201" s="230" t="s">
        <v>1026</v>
      </c>
    </row>
    <row r="202" s="2" customFormat="1" ht="24.15" customHeight="1">
      <c r="A202" s="39"/>
      <c r="B202" s="40"/>
      <c r="C202" s="219" t="s">
        <v>525</v>
      </c>
      <c r="D202" s="219" t="s">
        <v>142</v>
      </c>
      <c r="E202" s="220" t="s">
        <v>1027</v>
      </c>
      <c r="F202" s="221" t="s">
        <v>939</v>
      </c>
      <c r="G202" s="222" t="s">
        <v>940</v>
      </c>
      <c r="H202" s="294"/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42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147</v>
      </c>
      <c r="AT202" s="230" t="s">
        <v>142</v>
      </c>
      <c r="AU202" s="230" t="s">
        <v>84</v>
      </c>
      <c r="AY202" s="18" t="s">
        <v>139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148</v>
      </c>
      <c r="BK202" s="231">
        <f>ROUND(I202*H202,2)</f>
        <v>0</v>
      </c>
      <c r="BL202" s="18" t="s">
        <v>147</v>
      </c>
      <c r="BM202" s="230" t="s">
        <v>1028</v>
      </c>
    </row>
    <row r="203" s="2" customFormat="1" ht="16.5" customHeight="1">
      <c r="A203" s="39"/>
      <c r="B203" s="40"/>
      <c r="C203" s="219" t="s">
        <v>529</v>
      </c>
      <c r="D203" s="219" t="s">
        <v>142</v>
      </c>
      <c r="E203" s="220" t="s">
        <v>1029</v>
      </c>
      <c r="F203" s="221" t="s">
        <v>941</v>
      </c>
      <c r="G203" s="222" t="s">
        <v>940</v>
      </c>
      <c r="H203" s="294"/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42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147</v>
      </c>
      <c r="AT203" s="230" t="s">
        <v>142</v>
      </c>
      <c r="AU203" s="230" t="s">
        <v>84</v>
      </c>
      <c r="AY203" s="18" t="s">
        <v>139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148</v>
      </c>
      <c r="BK203" s="231">
        <f>ROUND(I203*H203,2)</f>
        <v>0</v>
      </c>
      <c r="BL203" s="18" t="s">
        <v>147</v>
      </c>
      <c r="BM203" s="230" t="s">
        <v>1030</v>
      </c>
    </row>
    <row r="204" s="2" customFormat="1" ht="16.5" customHeight="1">
      <c r="A204" s="39"/>
      <c r="B204" s="40"/>
      <c r="C204" s="219" t="s">
        <v>535</v>
      </c>
      <c r="D204" s="219" t="s">
        <v>142</v>
      </c>
      <c r="E204" s="220" t="s">
        <v>1031</v>
      </c>
      <c r="F204" s="221" t="s">
        <v>942</v>
      </c>
      <c r="G204" s="222" t="s">
        <v>940</v>
      </c>
      <c r="H204" s="294"/>
      <c r="I204" s="224"/>
      <c r="J204" s="225">
        <f>ROUND(I204*H204,2)</f>
        <v>0</v>
      </c>
      <c r="K204" s="221" t="s">
        <v>1</v>
      </c>
      <c r="L204" s="45"/>
      <c r="M204" s="226" t="s">
        <v>1</v>
      </c>
      <c r="N204" s="227" t="s">
        <v>42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147</v>
      </c>
      <c r="AT204" s="230" t="s">
        <v>142</v>
      </c>
      <c r="AU204" s="230" t="s">
        <v>84</v>
      </c>
      <c r="AY204" s="18" t="s">
        <v>139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148</v>
      </c>
      <c r="BK204" s="231">
        <f>ROUND(I204*H204,2)</f>
        <v>0</v>
      </c>
      <c r="BL204" s="18" t="s">
        <v>147</v>
      </c>
      <c r="BM204" s="230" t="s">
        <v>1032</v>
      </c>
    </row>
    <row r="205" s="2" customFormat="1" ht="24.15" customHeight="1">
      <c r="A205" s="39"/>
      <c r="B205" s="40"/>
      <c r="C205" s="219" t="s">
        <v>539</v>
      </c>
      <c r="D205" s="219" t="s">
        <v>142</v>
      </c>
      <c r="E205" s="220" t="s">
        <v>1033</v>
      </c>
      <c r="F205" s="221" t="s">
        <v>1034</v>
      </c>
      <c r="G205" s="222" t="s">
        <v>870</v>
      </c>
      <c r="H205" s="223">
        <v>1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147</v>
      </c>
      <c r="AT205" s="230" t="s">
        <v>142</v>
      </c>
      <c r="AU205" s="230" t="s">
        <v>84</v>
      </c>
      <c r="AY205" s="18" t="s">
        <v>139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148</v>
      </c>
      <c r="BK205" s="231">
        <f>ROUND(I205*H205,2)</f>
        <v>0</v>
      </c>
      <c r="BL205" s="18" t="s">
        <v>147</v>
      </c>
      <c r="BM205" s="230" t="s">
        <v>1035</v>
      </c>
    </row>
    <row r="206" s="2" customFormat="1" ht="16.5" customHeight="1">
      <c r="A206" s="39"/>
      <c r="B206" s="40"/>
      <c r="C206" s="219" t="s">
        <v>543</v>
      </c>
      <c r="D206" s="219" t="s">
        <v>142</v>
      </c>
      <c r="E206" s="220" t="s">
        <v>1036</v>
      </c>
      <c r="F206" s="221" t="s">
        <v>1037</v>
      </c>
      <c r="G206" s="222" t="s">
        <v>870</v>
      </c>
      <c r="H206" s="223">
        <v>1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147</v>
      </c>
      <c r="AT206" s="230" t="s">
        <v>142</v>
      </c>
      <c r="AU206" s="230" t="s">
        <v>84</v>
      </c>
      <c r="AY206" s="18" t="s">
        <v>139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148</v>
      </c>
      <c r="BK206" s="231">
        <f>ROUND(I206*H206,2)</f>
        <v>0</v>
      </c>
      <c r="BL206" s="18" t="s">
        <v>147</v>
      </c>
      <c r="BM206" s="230" t="s">
        <v>1038</v>
      </c>
    </row>
    <row r="207" s="2" customFormat="1" ht="16.5" customHeight="1">
      <c r="A207" s="39"/>
      <c r="B207" s="40"/>
      <c r="C207" s="219" t="s">
        <v>549</v>
      </c>
      <c r="D207" s="219" t="s">
        <v>142</v>
      </c>
      <c r="E207" s="220" t="s">
        <v>1039</v>
      </c>
      <c r="F207" s="221" t="s">
        <v>1040</v>
      </c>
      <c r="G207" s="222" t="s">
        <v>835</v>
      </c>
      <c r="H207" s="223">
        <v>1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42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147</v>
      </c>
      <c r="AT207" s="230" t="s">
        <v>142</v>
      </c>
      <c r="AU207" s="230" t="s">
        <v>84</v>
      </c>
      <c r="AY207" s="18" t="s">
        <v>139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148</v>
      </c>
      <c r="BK207" s="231">
        <f>ROUND(I207*H207,2)</f>
        <v>0</v>
      </c>
      <c r="BL207" s="18" t="s">
        <v>147</v>
      </c>
      <c r="BM207" s="230" t="s">
        <v>1041</v>
      </c>
    </row>
    <row r="208" s="2" customFormat="1" ht="16.5" customHeight="1">
      <c r="A208" s="39"/>
      <c r="B208" s="40"/>
      <c r="C208" s="219" t="s">
        <v>554</v>
      </c>
      <c r="D208" s="219" t="s">
        <v>142</v>
      </c>
      <c r="E208" s="220" t="s">
        <v>1042</v>
      </c>
      <c r="F208" s="221" t="s">
        <v>945</v>
      </c>
      <c r="G208" s="222" t="s">
        <v>835</v>
      </c>
      <c r="H208" s="223">
        <v>1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42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147</v>
      </c>
      <c r="AT208" s="230" t="s">
        <v>142</v>
      </c>
      <c r="AU208" s="230" t="s">
        <v>84</v>
      </c>
      <c r="AY208" s="18" t="s">
        <v>139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148</v>
      </c>
      <c r="BK208" s="231">
        <f>ROUND(I208*H208,2)</f>
        <v>0</v>
      </c>
      <c r="BL208" s="18" t="s">
        <v>147</v>
      </c>
      <c r="BM208" s="230" t="s">
        <v>1043</v>
      </c>
    </row>
    <row r="209" s="2" customFormat="1" ht="16.5" customHeight="1">
      <c r="A209" s="39"/>
      <c r="B209" s="40"/>
      <c r="C209" s="219" t="s">
        <v>560</v>
      </c>
      <c r="D209" s="219" t="s">
        <v>142</v>
      </c>
      <c r="E209" s="220" t="s">
        <v>1044</v>
      </c>
      <c r="F209" s="221" t="s">
        <v>946</v>
      </c>
      <c r="G209" s="222" t="s">
        <v>835</v>
      </c>
      <c r="H209" s="223">
        <v>1</v>
      </c>
      <c r="I209" s="224"/>
      <c r="J209" s="225">
        <f>ROUND(I209*H209,2)</f>
        <v>0</v>
      </c>
      <c r="K209" s="221" t="s">
        <v>1</v>
      </c>
      <c r="L209" s="45"/>
      <c r="M209" s="289" t="s">
        <v>1</v>
      </c>
      <c r="N209" s="290" t="s">
        <v>42</v>
      </c>
      <c r="O209" s="291"/>
      <c r="P209" s="292">
        <f>O209*H209</f>
        <v>0</v>
      </c>
      <c r="Q209" s="292">
        <v>0</v>
      </c>
      <c r="R209" s="292">
        <f>Q209*H209</f>
        <v>0</v>
      </c>
      <c r="S209" s="292">
        <v>0</v>
      </c>
      <c r="T209" s="29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147</v>
      </c>
      <c r="AT209" s="230" t="s">
        <v>142</v>
      </c>
      <c r="AU209" s="230" t="s">
        <v>84</v>
      </c>
      <c r="AY209" s="18" t="s">
        <v>139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148</v>
      </c>
      <c r="BK209" s="231">
        <f>ROUND(I209*H209,2)</f>
        <v>0</v>
      </c>
      <c r="BL209" s="18" t="s">
        <v>147</v>
      </c>
      <c r="BM209" s="230" t="s">
        <v>1045</v>
      </c>
    </row>
    <row r="210" s="2" customFormat="1" ht="6.96" customHeight="1">
      <c r="A210" s="39"/>
      <c r="B210" s="67"/>
      <c r="C210" s="68"/>
      <c r="D210" s="68"/>
      <c r="E210" s="68"/>
      <c r="F210" s="68"/>
      <c r="G210" s="68"/>
      <c r="H210" s="68"/>
      <c r="I210" s="68"/>
      <c r="J210" s="68"/>
      <c r="K210" s="68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j1mvaOPEaNyJHGR+WYAkKZhyV4foT0x4lKkhrn/EN/LWvqwrsWbUOIi1oAMedCiQoVQueVfmsIwtf+ELDTeCIQ==" hashValue="89GAdrPUI92a39GLWQBrAcY9vOQO7xH8xMM7Y4ElKp8O7kwWyj5IslTv/XfGKxSEZWdOf7v5TevAv6GX52vaaQ==" algorithmName="SHA-512" password="CC35"/>
  <autoFilter ref="C121:K20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obecních bytů Bergerovo nám. - čp. 30 byt č.4 (2NP)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ROUND((SUM(BE117:BE129)),  2)</f>
        <v>0</v>
      </c>
      <c r="G33" s="39"/>
      <c r="H33" s="39"/>
      <c r="I33" s="156">
        <v>0.20999999999999999</v>
      </c>
      <c r="J33" s="155">
        <f>ROUND(((SUM(BE117:BE129))*I33),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ROUND((SUM(BF117:BF129)),  2)</f>
        <v>0</v>
      </c>
      <c r="G34" s="39"/>
      <c r="H34" s="39"/>
      <c r="I34" s="156">
        <v>0.12</v>
      </c>
      <c r="J34" s="155">
        <f>ROUND(((SUM(BF117:BF129))*I34),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ROUND((SUM(BH117:BH129)),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obecních bytů Bergerovo nám. - čp. 30 byt č.4 (2NP)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701_03 -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9. 12. 2023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1047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6.25" customHeight="1">
      <c r="A107" s="39"/>
      <c r="B107" s="40"/>
      <c r="C107" s="41"/>
      <c r="D107" s="41"/>
      <c r="E107" s="175" t="str">
        <f>E7</f>
        <v>Stavební úpravy obecních bytů Bergerovo nám. - čp. 30 byt č.4 (2NP)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SO 701_03 - Vytápění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Stráž nad Nisou</v>
      </c>
      <c r="G111" s="41"/>
      <c r="H111" s="41"/>
      <c r="I111" s="33" t="s">
        <v>22</v>
      </c>
      <c r="J111" s="80" t="str">
        <f>IF(J12="","",J12)</f>
        <v>9. 12. 2023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Obec Stráž nad Nisou</v>
      </c>
      <c r="G113" s="41"/>
      <c r="H113" s="41"/>
      <c r="I113" s="33" t="s">
        <v>30</v>
      </c>
      <c r="J113" s="37" t="str">
        <f>E21</f>
        <v>RIP - stavební projekty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>Bc. Zuzana Kosáková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125</v>
      </c>
      <c r="D116" s="195" t="s">
        <v>61</v>
      </c>
      <c r="E116" s="195" t="s">
        <v>57</v>
      </c>
      <c r="F116" s="195" t="s">
        <v>58</v>
      </c>
      <c r="G116" s="195" t="s">
        <v>126</v>
      </c>
      <c r="H116" s="195" t="s">
        <v>127</v>
      </c>
      <c r="I116" s="195" t="s">
        <v>128</v>
      </c>
      <c r="J116" s="195" t="s">
        <v>103</v>
      </c>
      <c r="K116" s="196" t="s">
        <v>129</v>
      </c>
      <c r="L116" s="197"/>
      <c r="M116" s="101" t="s">
        <v>1</v>
      </c>
      <c r="N116" s="102" t="s">
        <v>40</v>
      </c>
      <c r="O116" s="102" t="s">
        <v>130</v>
      </c>
      <c r="P116" s="102" t="s">
        <v>131</v>
      </c>
      <c r="Q116" s="102" t="s">
        <v>132</v>
      </c>
      <c r="R116" s="102" t="s">
        <v>133</v>
      </c>
      <c r="S116" s="102" t="s">
        <v>134</v>
      </c>
      <c r="T116" s="103" t="s">
        <v>135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136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105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1048</v>
      </c>
      <c r="F118" s="206" t="s">
        <v>93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SUM(P119:P129)</f>
        <v>0</v>
      </c>
      <c r="Q118" s="211"/>
      <c r="R118" s="212">
        <f>SUM(R119:R129)</f>
        <v>0</v>
      </c>
      <c r="S118" s="211"/>
      <c r="T118" s="213">
        <f>SUM(T119:T129)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84</v>
      </c>
      <c r="AT118" s="215" t="s">
        <v>75</v>
      </c>
      <c r="AU118" s="215" t="s">
        <v>76</v>
      </c>
      <c r="AY118" s="214" t="s">
        <v>139</v>
      </c>
      <c r="BK118" s="216">
        <f>SUM(BK119:BK129)</f>
        <v>0</v>
      </c>
    </row>
    <row r="119" s="2" customFormat="1" ht="16.5" customHeight="1">
      <c r="A119" s="39"/>
      <c r="B119" s="40"/>
      <c r="C119" s="219" t="s">
        <v>84</v>
      </c>
      <c r="D119" s="219" t="s">
        <v>142</v>
      </c>
      <c r="E119" s="220" t="s">
        <v>84</v>
      </c>
      <c r="F119" s="221" t="s">
        <v>1049</v>
      </c>
      <c r="G119" s="222" t="s">
        <v>835</v>
      </c>
      <c r="H119" s="223">
        <v>2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42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147</v>
      </c>
      <c r="AT119" s="230" t="s">
        <v>142</v>
      </c>
      <c r="AU119" s="230" t="s">
        <v>84</v>
      </c>
      <c r="AY119" s="18" t="s">
        <v>139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148</v>
      </c>
      <c r="BK119" s="231">
        <f>ROUND(I119*H119,2)</f>
        <v>0</v>
      </c>
      <c r="BL119" s="18" t="s">
        <v>147</v>
      </c>
      <c r="BM119" s="230" t="s">
        <v>148</v>
      </c>
    </row>
    <row r="120" s="2" customFormat="1" ht="16.5" customHeight="1">
      <c r="A120" s="39"/>
      <c r="B120" s="40"/>
      <c r="C120" s="219" t="s">
        <v>148</v>
      </c>
      <c r="D120" s="219" t="s">
        <v>142</v>
      </c>
      <c r="E120" s="220" t="s">
        <v>148</v>
      </c>
      <c r="F120" s="221" t="s">
        <v>1049</v>
      </c>
      <c r="G120" s="222" t="s">
        <v>835</v>
      </c>
      <c r="H120" s="223">
        <v>2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42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147</v>
      </c>
      <c r="AT120" s="230" t="s">
        <v>142</v>
      </c>
      <c r="AU120" s="230" t="s">
        <v>84</v>
      </c>
      <c r="AY120" s="18" t="s">
        <v>139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148</v>
      </c>
      <c r="BK120" s="231">
        <f>ROUND(I120*H120,2)</f>
        <v>0</v>
      </c>
      <c r="BL120" s="18" t="s">
        <v>147</v>
      </c>
      <c r="BM120" s="230" t="s">
        <v>147</v>
      </c>
    </row>
    <row r="121" s="2" customFormat="1" ht="16.5" customHeight="1">
      <c r="A121" s="39"/>
      <c r="B121" s="40"/>
      <c r="C121" s="219" t="s">
        <v>140</v>
      </c>
      <c r="D121" s="219" t="s">
        <v>142</v>
      </c>
      <c r="E121" s="220" t="s">
        <v>140</v>
      </c>
      <c r="F121" s="221" t="s">
        <v>1049</v>
      </c>
      <c r="G121" s="222" t="s">
        <v>835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147</v>
      </c>
      <c r="AT121" s="230" t="s">
        <v>142</v>
      </c>
      <c r="AU121" s="230" t="s">
        <v>84</v>
      </c>
      <c r="AY121" s="18" t="s">
        <v>139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148</v>
      </c>
      <c r="BK121" s="231">
        <f>ROUND(I121*H121,2)</f>
        <v>0</v>
      </c>
      <c r="BL121" s="18" t="s">
        <v>147</v>
      </c>
      <c r="BM121" s="230" t="s">
        <v>166</v>
      </c>
    </row>
    <row r="122" s="2" customFormat="1" ht="16.5" customHeight="1">
      <c r="A122" s="39"/>
      <c r="B122" s="40"/>
      <c r="C122" s="219" t="s">
        <v>147</v>
      </c>
      <c r="D122" s="219" t="s">
        <v>142</v>
      </c>
      <c r="E122" s="220" t="s">
        <v>147</v>
      </c>
      <c r="F122" s="221" t="s">
        <v>1050</v>
      </c>
      <c r="G122" s="222" t="s">
        <v>835</v>
      </c>
      <c r="H122" s="223">
        <v>5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42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147</v>
      </c>
      <c r="AT122" s="230" t="s">
        <v>142</v>
      </c>
      <c r="AU122" s="230" t="s">
        <v>84</v>
      </c>
      <c r="AY122" s="18" t="s">
        <v>139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148</v>
      </c>
      <c r="BK122" s="231">
        <f>ROUND(I122*H122,2)</f>
        <v>0</v>
      </c>
      <c r="BL122" s="18" t="s">
        <v>147</v>
      </c>
      <c r="BM122" s="230" t="s">
        <v>182</v>
      </c>
    </row>
    <row r="123" s="2" customFormat="1" ht="16.5" customHeight="1">
      <c r="A123" s="39"/>
      <c r="B123" s="40"/>
      <c r="C123" s="219" t="s">
        <v>168</v>
      </c>
      <c r="D123" s="219" t="s">
        <v>142</v>
      </c>
      <c r="E123" s="220" t="s">
        <v>168</v>
      </c>
      <c r="F123" s="221" t="s">
        <v>1051</v>
      </c>
      <c r="G123" s="222" t="s">
        <v>835</v>
      </c>
      <c r="H123" s="223">
        <v>5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147</v>
      </c>
      <c r="AT123" s="230" t="s">
        <v>142</v>
      </c>
      <c r="AU123" s="230" t="s">
        <v>84</v>
      </c>
      <c r="AY123" s="18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148</v>
      </c>
      <c r="BK123" s="231">
        <f>ROUND(I123*H123,2)</f>
        <v>0</v>
      </c>
      <c r="BL123" s="18" t="s">
        <v>147</v>
      </c>
      <c r="BM123" s="230" t="s">
        <v>193</v>
      </c>
    </row>
    <row r="124" s="2" customFormat="1" ht="16.5" customHeight="1">
      <c r="A124" s="39"/>
      <c r="B124" s="40"/>
      <c r="C124" s="219" t="s">
        <v>166</v>
      </c>
      <c r="D124" s="219" t="s">
        <v>142</v>
      </c>
      <c r="E124" s="220" t="s">
        <v>166</v>
      </c>
      <c r="F124" s="221" t="s">
        <v>1052</v>
      </c>
      <c r="G124" s="222" t="s">
        <v>835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147</v>
      </c>
      <c r="AT124" s="230" t="s">
        <v>142</v>
      </c>
      <c r="AU124" s="230" t="s">
        <v>84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148</v>
      </c>
      <c r="BK124" s="231">
        <f>ROUND(I124*H124,2)</f>
        <v>0</v>
      </c>
      <c r="BL124" s="18" t="s">
        <v>147</v>
      </c>
      <c r="BM124" s="230" t="s">
        <v>8</v>
      </c>
    </row>
    <row r="125" s="2" customFormat="1" ht="16.5" customHeight="1">
      <c r="A125" s="39"/>
      <c r="B125" s="40"/>
      <c r="C125" s="219" t="s">
        <v>178</v>
      </c>
      <c r="D125" s="219" t="s">
        <v>142</v>
      </c>
      <c r="E125" s="220" t="s">
        <v>178</v>
      </c>
      <c r="F125" s="221" t="s">
        <v>1053</v>
      </c>
      <c r="G125" s="222" t="s">
        <v>835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147</v>
      </c>
      <c r="AT125" s="230" t="s">
        <v>142</v>
      </c>
      <c r="AU125" s="230" t="s">
        <v>84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148</v>
      </c>
      <c r="BK125" s="231">
        <f>ROUND(I125*H125,2)</f>
        <v>0</v>
      </c>
      <c r="BL125" s="18" t="s">
        <v>147</v>
      </c>
      <c r="BM125" s="230" t="s">
        <v>214</v>
      </c>
    </row>
    <row r="126" s="2" customFormat="1" ht="16.5" customHeight="1">
      <c r="A126" s="39"/>
      <c r="B126" s="40"/>
      <c r="C126" s="219" t="s">
        <v>182</v>
      </c>
      <c r="D126" s="219" t="s">
        <v>142</v>
      </c>
      <c r="E126" s="220" t="s">
        <v>182</v>
      </c>
      <c r="F126" s="221" t="s">
        <v>1054</v>
      </c>
      <c r="G126" s="222" t="s">
        <v>835</v>
      </c>
      <c r="H126" s="223">
        <v>6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147</v>
      </c>
      <c r="AT126" s="230" t="s">
        <v>142</v>
      </c>
      <c r="AU126" s="230" t="s">
        <v>84</v>
      </c>
      <c r="AY126" s="18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148</v>
      </c>
      <c r="BK126" s="231">
        <f>ROUND(I126*H126,2)</f>
        <v>0</v>
      </c>
      <c r="BL126" s="18" t="s">
        <v>147</v>
      </c>
      <c r="BM126" s="230" t="s">
        <v>225</v>
      </c>
    </row>
    <row r="127" s="2" customFormat="1" ht="16.5" customHeight="1">
      <c r="A127" s="39"/>
      <c r="B127" s="40"/>
      <c r="C127" s="219" t="s">
        <v>188</v>
      </c>
      <c r="D127" s="219" t="s">
        <v>142</v>
      </c>
      <c r="E127" s="220" t="s">
        <v>188</v>
      </c>
      <c r="F127" s="221" t="s">
        <v>1055</v>
      </c>
      <c r="G127" s="222" t="s">
        <v>835</v>
      </c>
      <c r="H127" s="223">
        <v>6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147</v>
      </c>
      <c r="AT127" s="230" t="s">
        <v>142</v>
      </c>
      <c r="AU127" s="230" t="s">
        <v>84</v>
      </c>
      <c r="AY127" s="18" t="s">
        <v>139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148</v>
      </c>
      <c r="BK127" s="231">
        <f>ROUND(I127*H127,2)</f>
        <v>0</v>
      </c>
      <c r="BL127" s="18" t="s">
        <v>147</v>
      </c>
      <c r="BM127" s="230" t="s">
        <v>235</v>
      </c>
    </row>
    <row r="128" s="2" customFormat="1" ht="16.5" customHeight="1">
      <c r="A128" s="39"/>
      <c r="B128" s="40"/>
      <c r="C128" s="219" t="s">
        <v>193</v>
      </c>
      <c r="D128" s="219" t="s">
        <v>142</v>
      </c>
      <c r="E128" s="220" t="s">
        <v>193</v>
      </c>
      <c r="F128" s="221" t="s">
        <v>1056</v>
      </c>
      <c r="G128" s="222" t="s">
        <v>835</v>
      </c>
      <c r="H128" s="223">
        <v>5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147</v>
      </c>
      <c r="AT128" s="230" t="s">
        <v>142</v>
      </c>
      <c r="AU128" s="230" t="s">
        <v>84</v>
      </c>
      <c r="AY128" s="18" t="s">
        <v>139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148</v>
      </c>
      <c r="BK128" s="231">
        <f>ROUND(I128*H128,2)</f>
        <v>0</v>
      </c>
      <c r="BL128" s="18" t="s">
        <v>147</v>
      </c>
      <c r="BM128" s="230" t="s">
        <v>249</v>
      </c>
    </row>
    <row r="129" s="2" customFormat="1" ht="16.5" customHeight="1">
      <c r="A129" s="39"/>
      <c r="B129" s="40"/>
      <c r="C129" s="219" t="s">
        <v>199</v>
      </c>
      <c r="D129" s="219" t="s">
        <v>142</v>
      </c>
      <c r="E129" s="220" t="s">
        <v>199</v>
      </c>
      <c r="F129" s="221" t="s">
        <v>1057</v>
      </c>
      <c r="G129" s="222" t="s">
        <v>789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89" t="s">
        <v>1</v>
      </c>
      <c r="N129" s="290" t="s">
        <v>42</v>
      </c>
      <c r="O129" s="291"/>
      <c r="P129" s="292">
        <f>O129*H129</f>
        <v>0</v>
      </c>
      <c r="Q129" s="292">
        <v>0</v>
      </c>
      <c r="R129" s="292">
        <f>Q129*H129</f>
        <v>0</v>
      </c>
      <c r="S129" s="292">
        <v>0</v>
      </c>
      <c r="T129" s="29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147</v>
      </c>
      <c r="AT129" s="230" t="s">
        <v>142</v>
      </c>
      <c r="AU129" s="230" t="s">
        <v>84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148</v>
      </c>
      <c r="BK129" s="231">
        <f>ROUND(I129*H129,2)</f>
        <v>0</v>
      </c>
      <c r="BL129" s="18" t="s">
        <v>147</v>
      </c>
      <c r="BM129" s="230" t="s">
        <v>258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wePfpSFrVbgfpIDFk6HqIRChQd/5B8hj747Jt55KurbzL4Zah1StVnqT4pufCreFkkqLNwS027j4qQ+NHfoxqg==" hashValue="YdrnOsiw6c3FrpxCYEQ+PkV+EB1wc8FzDoafCgSvuEfVHPB2nplmMiXaO3rHbbjlbM7Pd86+24Z8W8IQhGfZiw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Stavební úpravy obecních bytů Bergerovo nám. - čp. 30 byt č.4 (2NP)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ROUND((SUM(BE120:BE129)),  2)</f>
        <v>0</v>
      </c>
      <c r="G33" s="39"/>
      <c r="H33" s="39"/>
      <c r="I33" s="156">
        <v>0.20999999999999999</v>
      </c>
      <c r="J33" s="155">
        <f>ROUND(((SUM(BE120:BE129))*I33),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ROUND((SUM(BF120:BF129)),  2)</f>
        <v>0</v>
      </c>
      <c r="G34" s="39"/>
      <c r="H34" s="39"/>
      <c r="I34" s="156">
        <v>0.12</v>
      </c>
      <c r="J34" s="155">
        <f>ROUND(((SUM(BF120:BF129))*I34),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ROUND((SUM(BH120:BH129)),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Stavební úpravy obecních bytů Bergerovo nám. - čp. 30 byt č.4 (2NP)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999 - Vícerozpočtové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Stráž nad Nisou</v>
      </c>
      <c r="G89" s="41"/>
      <c r="H89" s="41"/>
      <c r="I89" s="33" t="s">
        <v>22</v>
      </c>
      <c r="J89" s="80" t="str">
        <f>IF(J12="","",J12)</f>
        <v>9. 12. 2023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Stráž nad Nisou</v>
      </c>
      <c r="G91" s="41"/>
      <c r="H91" s="41"/>
      <c r="I91" s="33" t="s">
        <v>30</v>
      </c>
      <c r="J91" s="37" t="str">
        <f>E21</f>
        <v>RIP -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Bc. Zuzana Kosáková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1059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1061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1062</v>
      </c>
      <c r="E100" s="189"/>
      <c r="F100" s="189"/>
      <c r="G100" s="189"/>
      <c r="H100" s="189"/>
      <c r="I100" s="189"/>
      <c r="J100" s="190">
        <f>J128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Stavební úpravy obecních bytů Bergerovo nám. - čp. 30 byt č.4 (2NP)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999 - Vícerozpočtové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Stráž nad Nisou</v>
      </c>
      <c r="G114" s="41"/>
      <c r="H114" s="41"/>
      <c r="I114" s="33" t="s">
        <v>22</v>
      </c>
      <c r="J114" s="80" t="str">
        <f>IF(J12="","",J12)</f>
        <v>9. 12. 2023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24</v>
      </c>
      <c r="D116" s="41"/>
      <c r="E116" s="41"/>
      <c r="F116" s="28" t="str">
        <f>E15</f>
        <v>Obec Stráž nad Nisou</v>
      </c>
      <c r="G116" s="41"/>
      <c r="H116" s="41"/>
      <c r="I116" s="33" t="s">
        <v>30</v>
      </c>
      <c r="J116" s="37" t="str">
        <f>E21</f>
        <v>RIP - stavební projekty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Bc. Zuzana Kosáková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125</v>
      </c>
      <c r="D119" s="195" t="s">
        <v>61</v>
      </c>
      <c r="E119" s="195" t="s">
        <v>57</v>
      </c>
      <c r="F119" s="195" t="s">
        <v>58</v>
      </c>
      <c r="G119" s="195" t="s">
        <v>126</v>
      </c>
      <c r="H119" s="195" t="s">
        <v>127</v>
      </c>
      <c r="I119" s="195" t="s">
        <v>128</v>
      </c>
      <c r="J119" s="195" t="s">
        <v>103</v>
      </c>
      <c r="K119" s="196" t="s">
        <v>129</v>
      </c>
      <c r="L119" s="197"/>
      <c r="M119" s="101" t="s">
        <v>1</v>
      </c>
      <c r="N119" s="102" t="s">
        <v>40</v>
      </c>
      <c r="O119" s="102" t="s">
        <v>130</v>
      </c>
      <c r="P119" s="102" t="s">
        <v>131</v>
      </c>
      <c r="Q119" s="102" t="s">
        <v>132</v>
      </c>
      <c r="R119" s="102" t="s">
        <v>133</v>
      </c>
      <c r="S119" s="102" t="s">
        <v>134</v>
      </c>
      <c r="T119" s="103" t="s">
        <v>135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136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105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1063</v>
      </c>
      <c r="F121" s="206" t="s">
        <v>1064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P122+P126+P128</f>
        <v>0</v>
      </c>
      <c r="Q121" s="211"/>
      <c r="R121" s="212">
        <f>R122+R126+R128</f>
        <v>0</v>
      </c>
      <c r="S121" s="211"/>
      <c r="T121" s="213">
        <f>T122+T126+T128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168</v>
      </c>
      <c r="AT121" s="215" t="s">
        <v>75</v>
      </c>
      <c r="AU121" s="215" t="s">
        <v>76</v>
      </c>
      <c r="AY121" s="214" t="s">
        <v>139</v>
      </c>
      <c r="BK121" s="216">
        <f>BK122+BK126+BK128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1065</v>
      </c>
      <c r="F122" s="217" t="s">
        <v>1066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SUM(P123:P125)</f>
        <v>0</v>
      </c>
      <c r="Q122" s="211"/>
      <c r="R122" s="212">
        <f>SUM(R123:R125)</f>
        <v>0</v>
      </c>
      <c r="S122" s="211"/>
      <c r="T122" s="213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168</v>
      </c>
      <c r="AT122" s="215" t="s">
        <v>75</v>
      </c>
      <c r="AU122" s="215" t="s">
        <v>84</v>
      </c>
      <c r="AY122" s="214" t="s">
        <v>139</v>
      </c>
      <c r="BK122" s="216">
        <f>SUM(BK123:BK125)</f>
        <v>0</v>
      </c>
    </row>
    <row r="123" s="2" customFormat="1" ht="16.5" customHeight="1">
      <c r="A123" s="39"/>
      <c r="B123" s="40"/>
      <c r="C123" s="219" t="s">
        <v>84</v>
      </c>
      <c r="D123" s="219" t="s">
        <v>142</v>
      </c>
      <c r="E123" s="220" t="s">
        <v>1067</v>
      </c>
      <c r="F123" s="221" t="s">
        <v>1068</v>
      </c>
      <c r="G123" s="222" t="s">
        <v>870</v>
      </c>
      <c r="H123" s="223">
        <v>1</v>
      </c>
      <c r="I123" s="224"/>
      <c r="J123" s="225">
        <f>ROUND(I123*H123,2)</f>
        <v>0</v>
      </c>
      <c r="K123" s="221" t="s">
        <v>146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1069</v>
      </c>
      <c r="AT123" s="230" t="s">
        <v>142</v>
      </c>
      <c r="AU123" s="230" t="s">
        <v>148</v>
      </c>
      <c r="AY123" s="18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148</v>
      </c>
      <c r="BK123" s="231">
        <f>ROUND(I123*H123,2)</f>
        <v>0</v>
      </c>
      <c r="BL123" s="18" t="s">
        <v>1069</v>
      </c>
      <c r="BM123" s="230" t="s">
        <v>1070</v>
      </c>
    </row>
    <row r="124" s="2" customFormat="1" ht="16.5" customHeight="1">
      <c r="A124" s="39"/>
      <c r="B124" s="40"/>
      <c r="C124" s="219" t="s">
        <v>148</v>
      </c>
      <c r="D124" s="219" t="s">
        <v>142</v>
      </c>
      <c r="E124" s="220" t="s">
        <v>1071</v>
      </c>
      <c r="F124" s="221" t="s">
        <v>1072</v>
      </c>
      <c r="G124" s="222" t="s">
        <v>870</v>
      </c>
      <c r="H124" s="223">
        <v>1</v>
      </c>
      <c r="I124" s="224"/>
      <c r="J124" s="225">
        <f>ROUND(I124*H124,2)</f>
        <v>0</v>
      </c>
      <c r="K124" s="221" t="s">
        <v>146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1069</v>
      </c>
      <c r="AT124" s="230" t="s">
        <v>142</v>
      </c>
      <c r="AU124" s="230" t="s">
        <v>148</v>
      </c>
      <c r="AY124" s="18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148</v>
      </c>
      <c r="BK124" s="231">
        <f>ROUND(I124*H124,2)</f>
        <v>0</v>
      </c>
      <c r="BL124" s="18" t="s">
        <v>1069</v>
      </c>
      <c r="BM124" s="230" t="s">
        <v>1073</v>
      </c>
    </row>
    <row r="125" s="2" customFormat="1" ht="16.5" customHeight="1">
      <c r="A125" s="39"/>
      <c r="B125" s="40"/>
      <c r="C125" s="219" t="s">
        <v>140</v>
      </c>
      <c r="D125" s="219" t="s">
        <v>142</v>
      </c>
      <c r="E125" s="220" t="s">
        <v>1074</v>
      </c>
      <c r="F125" s="221" t="s">
        <v>1075</v>
      </c>
      <c r="G125" s="222" t="s">
        <v>870</v>
      </c>
      <c r="H125" s="223">
        <v>1</v>
      </c>
      <c r="I125" s="224"/>
      <c r="J125" s="225">
        <f>ROUND(I125*H125,2)</f>
        <v>0</v>
      </c>
      <c r="K125" s="221" t="s">
        <v>146</v>
      </c>
      <c r="L125" s="45"/>
      <c r="M125" s="226" t="s">
        <v>1</v>
      </c>
      <c r="N125" s="227" t="s">
        <v>42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1069</v>
      </c>
      <c r="AT125" s="230" t="s">
        <v>142</v>
      </c>
      <c r="AU125" s="230" t="s">
        <v>148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148</v>
      </c>
      <c r="BK125" s="231">
        <f>ROUND(I125*H125,2)</f>
        <v>0</v>
      </c>
      <c r="BL125" s="18" t="s">
        <v>1069</v>
      </c>
      <c r="BM125" s="230" t="s">
        <v>1076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1077</v>
      </c>
      <c r="F126" s="217" t="s">
        <v>1078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168</v>
      </c>
      <c r="AT126" s="215" t="s">
        <v>75</v>
      </c>
      <c r="AU126" s="215" t="s">
        <v>84</v>
      </c>
      <c r="AY126" s="214" t="s">
        <v>139</v>
      </c>
      <c r="BK126" s="216">
        <f>BK127</f>
        <v>0</v>
      </c>
    </row>
    <row r="127" s="2" customFormat="1" ht="16.5" customHeight="1">
      <c r="A127" s="39"/>
      <c r="B127" s="40"/>
      <c r="C127" s="219" t="s">
        <v>147</v>
      </c>
      <c r="D127" s="219" t="s">
        <v>142</v>
      </c>
      <c r="E127" s="220" t="s">
        <v>1079</v>
      </c>
      <c r="F127" s="221" t="s">
        <v>1080</v>
      </c>
      <c r="G127" s="222" t="s">
        <v>870</v>
      </c>
      <c r="H127" s="223">
        <v>1</v>
      </c>
      <c r="I127" s="224"/>
      <c r="J127" s="225">
        <f>ROUND(I127*H127,2)</f>
        <v>0</v>
      </c>
      <c r="K127" s="221" t="s">
        <v>146</v>
      </c>
      <c r="L127" s="45"/>
      <c r="M127" s="226" t="s">
        <v>1</v>
      </c>
      <c r="N127" s="227" t="s">
        <v>42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1069</v>
      </c>
      <c r="AT127" s="230" t="s">
        <v>142</v>
      </c>
      <c r="AU127" s="230" t="s">
        <v>148</v>
      </c>
      <c r="AY127" s="18" t="s">
        <v>139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148</v>
      </c>
      <c r="BK127" s="231">
        <f>ROUND(I127*H127,2)</f>
        <v>0</v>
      </c>
      <c r="BL127" s="18" t="s">
        <v>1069</v>
      </c>
      <c r="BM127" s="230" t="s">
        <v>1081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1082</v>
      </c>
      <c r="F128" s="217" t="s">
        <v>1083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P129</f>
        <v>0</v>
      </c>
      <c r="Q128" s="211"/>
      <c r="R128" s="212">
        <f>R129</f>
        <v>0</v>
      </c>
      <c r="S128" s="211"/>
      <c r="T128" s="21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168</v>
      </c>
      <c r="AT128" s="215" t="s">
        <v>75</v>
      </c>
      <c r="AU128" s="215" t="s">
        <v>84</v>
      </c>
      <c r="AY128" s="214" t="s">
        <v>139</v>
      </c>
      <c r="BK128" s="216">
        <f>BK129</f>
        <v>0</v>
      </c>
    </row>
    <row r="129" s="2" customFormat="1" ht="16.5" customHeight="1">
      <c r="A129" s="39"/>
      <c r="B129" s="40"/>
      <c r="C129" s="219" t="s">
        <v>168</v>
      </c>
      <c r="D129" s="219" t="s">
        <v>142</v>
      </c>
      <c r="E129" s="220" t="s">
        <v>1084</v>
      </c>
      <c r="F129" s="221" t="s">
        <v>1085</v>
      </c>
      <c r="G129" s="222" t="s">
        <v>1086</v>
      </c>
      <c r="H129" s="223">
        <v>10</v>
      </c>
      <c r="I129" s="224"/>
      <c r="J129" s="225">
        <f>ROUND(I129*H129,2)</f>
        <v>0</v>
      </c>
      <c r="K129" s="221" t="s">
        <v>146</v>
      </c>
      <c r="L129" s="45"/>
      <c r="M129" s="289" t="s">
        <v>1</v>
      </c>
      <c r="N129" s="290" t="s">
        <v>42</v>
      </c>
      <c r="O129" s="291"/>
      <c r="P129" s="292">
        <f>O129*H129</f>
        <v>0</v>
      </c>
      <c r="Q129" s="292">
        <v>0</v>
      </c>
      <c r="R129" s="292">
        <f>Q129*H129</f>
        <v>0</v>
      </c>
      <c r="S129" s="292">
        <v>0</v>
      </c>
      <c r="T129" s="29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1069</v>
      </c>
      <c r="AT129" s="230" t="s">
        <v>142</v>
      </c>
      <c r="AU129" s="230" t="s">
        <v>148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148</v>
      </c>
      <c r="BK129" s="231">
        <f>ROUND(I129*H129,2)</f>
        <v>0</v>
      </c>
      <c r="BL129" s="18" t="s">
        <v>1069</v>
      </c>
      <c r="BM129" s="230" t="s">
        <v>1087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p5SpQQUulIp66vA7CcpqwqJ+YAnXf+tmMc0NX9D1Qmn9MY58GeE4PeDU+XfknyH+eT7A2Wb0bODi9O3qoXT+Cw==" hashValue="qnOUjT0kD+CnNjrWtHR+8daNv7+g9n3nqfMmfZd63AQEXEc2hyZtnYaiXPiWbGriG4AUcnm3fa44FDL42ArE3A==" algorithmName="SHA-512" password="CC35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DESKTOP-7VAAOUV\Zuzana Kosáková</dc:creator>
  <cp:lastModifiedBy>DESKTOP-7VAAOUV\Zuzana Kosáková</cp:lastModifiedBy>
  <dcterms:created xsi:type="dcterms:W3CDTF">2024-03-18T13:25:35Z</dcterms:created>
  <dcterms:modified xsi:type="dcterms:W3CDTF">2024-03-18T13:25:43Z</dcterms:modified>
</cp:coreProperties>
</file>